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s\Documents\STSOPHIA\NFK\"/>
    </mc:Choice>
  </mc:AlternateContent>
  <xr:revisionPtr revIDLastSave="0" documentId="13_ncr:1_{713ACF00-60A3-48AD-BB33-1D64E2438F29}" xr6:coauthVersionLast="47" xr6:coauthVersionMax="47" xr10:uidLastSave="{00000000-0000-0000-0000-000000000000}"/>
  <bookViews>
    <workbookView xWindow="3120" yWindow="360" windowWidth="24585" windowHeight="15240" xr2:uid="{00000000-000D-0000-FFFF-FFFF00000000}"/>
  </bookViews>
  <sheets>
    <sheet name="Mapping &amp; Kontierungsvorschläge" sheetId="4" r:id="rId1"/>
    <sheet name="Kontierungsstempel" sheetId="5" r:id="rId2"/>
    <sheet name="Über diese Datei" sheetId="6" r:id="rId3"/>
  </sheets>
  <definedNames>
    <definedName name="_xlnm._FilterDatabase" localSheetId="1" hidden="1">Kontierungsstempel!$A$1:$W$1</definedName>
    <definedName name="_xlnm._FilterDatabase" localSheetId="0" hidden="1">'Mapping &amp; Kontierungsvorschläge'!$I$4:$W$4</definedName>
    <definedName name="_xlnm.Print_Area" localSheetId="0">'Mapping &amp; Kontierungsvorschläge'!$H$1:$K$84</definedName>
    <definedName name="_xlnm.Print_Titles" localSheetId="0">'Mapping &amp; Kontierungsvorschläge'!$1:$4</definedName>
  </definedNames>
  <calcPr calcId="181029"/>
</workbook>
</file>

<file path=xl/calcChain.xml><?xml version="1.0" encoding="utf-8"?>
<calcChain xmlns="http://schemas.openxmlformats.org/spreadsheetml/2006/main">
  <c r="Z9" i="4" l="1"/>
  <c r="T14" i="4"/>
  <c r="Z10" i="4"/>
  <c r="Z6" i="4"/>
  <c r="T19" i="4"/>
  <c r="T6" i="4"/>
  <c r="T12" i="4" l="1"/>
  <c r="T8" i="4"/>
  <c r="Z8" i="4"/>
  <c r="Z7" i="4"/>
  <c r="T17" i="4"/>
  <c r="Z17" i="4" s="1"/>
  <c r="T16" i="4"/>
  <c r="Z16" i="4" s="1"/>
  <c r="T15" i="4"/>
  <c r="Z15" i="4" s="1"/>
  <c r="T10" i="4"/>
  <c r="T11" i="4"/>
  <c r="Z14" i="4"/>
  <c r="T18" i="4"/>
  <c r="T9" i="4"/>
  <c r="T7" i="4"/>
  <c r="T13" i="4" l="1"/>
  <c r="Z19" i="4"/>
  <c r="Z13" i="4" s="1"/>
  <c r="Z12" i="4"/>
  <c r="Z20" i="4"/>
  <c r="Z5" i="4"/>
  <c r="Z11" i="4" s="1"/>
  <c r="Z27" i="4" l="1"/>
  <c r="T22" i="4" l="1"/>
</calcChain>
</file>

<file path=xl/sharedStrings.xml><?xml version="1.0" encoding="utf-8"?>
<sst xmlns="http://schemas.openxmlformats.org/spreadsheetml/2006/main" count="478" uniqueCount="266">
  <si>
    <t>Sonderzuweisungen und Zuschüsse Bistum</t>
  </si>
  <si>
    <t>Zuschüsse Bund</t>
  </si>
  <si>
    <t>Sonstige öffentl. Zuschüsse</t>
  </si>
  <si>
    <t>Zuschüsse Kreis</t>
  </si>
  <si>
    <t>Erhaltene Kollekten</t>
  </si>
  <si>
    <t>Erträge aus Anzeigen/Werbung</t>
  </si>
  <si>
    <t>Erträge Amtsgebühren, Nutzungsgebühren</t>
  </si>
  <si>
    <t>Reisekosten (Gäste, Ehrenamtliche)</t>
  </si>
  <si>
    <t>Porto</t>
  </si>
  <si>
    <t>Aufwendungen Lizenzen und Konzessionen</t>
  </si>
  <si>
    <t>Aufwendungen Bürobedarf</t>
  </si>
  <si>
    <t>auch Parkgebühren, Tankauslagen</t>
  </si>
  <si>
    <t>Erträge aus Geldauflagen</t>
  </si>
  <si>
    <t>Erträge aus Eintrittsgeldern</t>
  </si>
  <si>
    <t>Erträge aus Veranstaltungen</t>
  </si>
  <si>
    <t>Erträge aus Teilnehmerbeiträgen</t>
  </si>
  <si>
    <t>Erträge aus Bücherverkauf</t>
  </si>
  <si>
    <t>Erträge aus Getränkeverkauf</t>
  </si>
  <si>
    <t>Zuschüsse Hessen</t>
  </si>
  <si>
    <t>Zuschüsse RLP</t>
  </si>
  <si>
    <t>Fort- und Weiterbildung für MA</t>
  </si>
  <si>
    <t>Konferenzen, Seminare</t>
  </si>
  <si>
    <t>Druckkosten</t>
  </si>
  <si>
    <t>Werbekosten, Öffentlichkeitsarbeit</t>
  </si>
  <si>
    <t>Sonstige Dienstleistungen durch Dritte</t>
  </si>
  <si>
    <t>EDV-Kosten</t>
  </si>
  <si>
    <t>Homepage/Internet</t>
  </si>
  <si>
    <t>Aufwendungen Gebühren, Abgaben</t>
  </si>
  <si>
    <t>GEMA-Gebühren</t>
  </si>
  <si>
    <t>Repräsentations- und Veranstaltungskosten</t>
  </si>
  <si>
    <t>Aufwendungen Kulturelle Veranstaltungen</t>
  </si>
  <si>
    <t>Nicht abzugsfähige Geschenke</t>
  </si>
  <si>
    <t>Geleistete Spenden</t>
  </si>
  <si>
    <t>Aufwand Bewirtung (eigene Mitarbeiter)</t>
  </si>
  <si>
    <t>Aufwand Bewirtung (Externe)</t>
  </si>
  <si>
    <t>Aufwendungen Lehr- und Lernmittel</t>
  </si>
  <si>
    <t>Aufwendungen Spiel- und Bastelmaterial</t>
  </si>
  <si>
    <t>Gebrauchsgegenstände/Geschirr</t>
  </si>
  <si>
    <t>Übrige sonstige Aufwendungen</t>
  </si>
  <si>
    <t>Aufwendungen Verbrauchsmaterial</t>
  </si>
  <si>
    <t>Erträge aus Sponsoring</t>
  </si>
  <si>
    <t>Spendenerträge</t>
  </si>
  <si>
    <t>Aufwendungen (Mitglieds-) Beiträge</t>
  </si>
  <si>
    <t>Sachkonto</t>
  </si>
  <si>
    <t>z.B. der EU</t>
  </si>
  <si>
    <t>Art</t>
  </si>
  <si>
    <t>Erträge</t>
  </si>
  <si>
    <t>Zuschüsse Stadt</t>
  </si>
  <si>
    <t>Aufwendungen</t>
  </si>
  <si>
    <t>Kostenträger (optional)</t>
  </si>
  <si>
    <t>Kostenstelle:</t>
  </si>
  <si>
    <t>Auftrag (optional)</t>
  </si>
  <si>
    <t>Zweck:</t>
  </si>
  <si>
    <t>Rechnung richtig/</t>
  </si>
  <si>
    <t>Lieferung richtig/</t>
  </si>
  <si>
    <t>Leistung erbracht</t>
  </si>
  <si>
    <t>Unterschrift KÖB:</t>
  </si>
  <si>
    <t>Betrag</t>
  </si>
  <si>
    <t>DBS</t>
  </si>
  <si>
    <t>Nr.</t>
  </si>
  <si>
    <t>Bezeichnung</t>
  </si>
  <si>
    <t>Feld</t>
  </si>
  <si>
    <t>Bez.</t>
  </si>
  <si>
    <t>[49]</t>
  </si>
  <si>
    <t>A</t>
  </si>
  <si>
    <t>E</t>
  </si>
  <si>
    <t>1a</t>
  </si>
  <si>
    <t>Medienetat Träger</t>
  </si>
  <si>
    <t>[50]</t>
  </si>
  <si>
    <t>davon: Ausgaben für Erwerbung (einschl. Einband, Lizenzen)</t>
  </si>
  <si>
    <t>1b</t>
  </si>
  <si>
    <t>Sonstige Trägermittel</t>
  </si>
  <si>
    <t>[50.1]</t>
  </si>
  <si>
    <t>darunter: Ausgaben für virtuelle Medien (Lizenzen)</t>
  </si>
  <si>
    <t>2a</t>
  </si>
  <si>
    <t>Medienzuschuss Diözese</t>
  </si>
  <si>
    <t>[51]</t>
  </si>
  <si>
    <t>davon: Ausgaben für Personal</t>
  </si>
  <si>
    <t>2b</t>
  </si>
  <si>
    <t>Sonstiger Zuschuss Diözese</t>
  </si>
  <si>
    <t>[52]</t>
  </si>
  <si>
    <t>davon: sonstige laufende Ausgaben (einschl. Portalkosten Onleihe)</t>
  </si>
  <si>
    <t xml:space="preserve">Kollekte </t>
  </si>
  <si>
    <t>[53]</t>
  </si>
  <si>
    <t>Einmalige Investitionen</t>
  </si>
  <si>
    <t>Vermittlungsprovision</t>
  </si>
  <si>
    <t>[54]</t>
  </si>
  <si>
    <t>Gesamtausgaben</t>
  </si>
  <si>
    <t>Grund-, Leih- und Mahngebühren</t>
  </si>
  <si>
    <t>[55]</t>
  </si>
  <si>
    <t>Sonstige eigene Einnahmen</t>
  </si>
  <si>
    <t>[56]</t>
  </si>
  <si>
    <t>[57]</t>
  </si>
  <si>
    <t>davon: EU</t>
  </si>
  <si>
    <t>Zivilgemeinde</t>
  </si>
  <si>
    <t>[58]</t>
  </si>
  <si>
    <t>davon: Bund</t>
  </si>
  <si>
    <t>Private Spenden / Sponsoring</t>
  </si>
  <si>
    <t>[59]</t>
  </si>
  <si>
    <t>davon: Land</t>
  </si>
  <si>
    <t>[60]</t>
  </si>
  <si>
    <t>davon: Landkreis</t>
  </si>
  <si>
    <t>Gesamteinnahmen</t>
  </si>
  <si>
    <t>[61]</t>
  </si>
  <si>
    <t>davon: Bistum (Bistumszuschüsse nur in Pos. 55 eintragen)</t>
  </si>
  <si>
    <t xml:space="preserve"> </t>
  </si>
  <si>
    <t>[62]</t>
  </si>
  <si>
    <t>davon: Sonstige (hier: Mittel der politischen Gemeinde und Spenden)</t>
  </si>
  <si>
    <t>[63]</t>
  </si>
  <si>
    <t>Eigene Einnahmen</t>
  </si>
  <si>
    <t>[    ]</t>
  </si>
  <si>
    <t>Rundung gem. DBS-Vorgabe</t>
  </si>
  <si>
    <t>5%-Betrag zum Bestandsaufbau Libell-e</t>
  </si>
  <si>
    <t>wenn kleiner 300€ dann</t>
  </si>
  <si>
    <t xml:space="preserve">Art </t>
  </si>
  <si>
    <t xml:space="preserve">Nr. </t>
  </si>
  <si>
    <t>Konto</t>
  </si>
  <si>
    <t>Beschreibung</t>
  </si>
  <si>
    <t>Kollekte Büchereiarbeit</t>
  </si>
  <si>
    <t>z.B. Auslandsüberweisung, Rücküberweisung</t>
  </si>
  <si>
    <t>661100</t>
  </si>
  <si>
    <t>Telefon-,Fax-u.Telexgebühr.</t>
  </si>
  <si>
    <t>662010</t>
  </si>
  <si>
    <t>Erträge aus Warenverkauf</t>
  </si>
  <si>
    <t>Aufwandsentschädigung Ehrenamt</t>
  </si>
  <si>
    <t>652310</t>
  </si>
  <si>
    <t xml:space="preserve"> =&gt;Kath 7</t>
  </si>
  <si>
    <t xml:space="preserve"> =&gt;Kath 8</t>
  </si>
  <si>
    <t xml:space="preserve"> =&gt;Kath 3</t>
  </si>
  <si>
    <t xml:space="preserve"> =&gt;Kath 9</t>
  </si>
  <si>
    <t xml:space="preserve"> =&gt;Kath 5</t>
  </si>
  <si>
    <t xml:space="preserve"> =&gt;Kath 6</t>
  </si>
  <si>
    <t xml:space="preserve"> =&gt;DBS 53</t>
  </si>
  <si>
    <t xml:space="preserve"> =&gt;DBS 52</t>
  </si>
  <si>
    <t xml:space="preserve"> =&gt;DBS 51</t>
  </si>
  <si>
    <t xml:space="preserve"> =&gt;DBS 50</t>
  </si>
  <si>
    <t xml:space="preserve"> =&gt;DBS 55</t>
  </si>
  <si>
    <t xml:space="preserve"> =&gt;DBS 63</t>
  </si>
  <si>
    <t xml:space="preserve"> =&gt;DBS 62</t>
  </si>
  <si>
    <t xml:space="preserve"> =Kath 1+2+3</t>
  </si>
  <si>
    <t xml:space="preserve"> =Kath 4+5+6</t>
  </si>
  <si>
    <t xml:space="preserve"> =Kath 8+9</t>
  </si>
  <si>
    <t>d.h. Kommune (Stadt, Zivilgemeinde)</t>
  </si>
  <si>
    <t>Erträge aus Lebensmittelverkauf</t>
  </si>
  <si>
    <t>z.B. Kuchen, belegte Brötchen, etc</t>
  </si>
  <si>
    <r>
      <t>Erhaltene Skonti, Rabatte, Bon</t>
    </r>
    <r>
      <rPr>
        <strike/>
        <sz val="10"/>
        <rFont val="Arial"/>
        <family val="2"/>
      </rPr>
      <t>i</t>
    </r>
  </si>
  <si>
    <t>z.B. Kosten für eigene Domain</t>
  </si>
  <si>
    <t>auch Kosten für Servicetechniker</t>
  </si>
  <si>
    <t>Miet- und Pachtaufwendungen</t>
  </si>
  <si>
    <t>z.B. Miete Büchereiräume</t>
  </si>
  <si>
    <t>Erträge aus Provisionen</t>
  </si>
  <si>
    <t>Vermittlungsprovision z.B. borromedien</t>
  </si>
  <si>
    <t>Übrige sonstige Erträge</t>
  </si>
  <si>
    <t>400700</t>
  </si>
  <si>
    <t>u.a. vom Gericht</t>
  </si>
  <si>
    <t>auch Leser-Ersatz für Medien, Schadenersatz</t>
  </si>
  <si>
    <t>z.B. dbv-Mitgliedsbeitrag, Jahresgebühr bei anderer Bücherei</t>
  </si>
  <si>
    <t>z.B. Bücherei-Handy, Prepaid oder Verträge</t>
  </si>
  <si>
    <t>Teilnehmergebühren an Seminaren</t>
  </si>
  <si>
    <t>Bastelpapier, Stifte für Bastelzwecke der Bücherei (im Gegensatz zu Druckerpapier --&gt; Bürobedarf)</t>
  </si>
  <si>
    <t>Sachkonto-Bezeichnung</t>
  </si>
  <si>
    <t>Erläuternde Stichworte zur Kontierung</t>
  </si>
  <si>
    <t xml:space="preserve"> =&gt;Kath 4</t>
  </si>
  <si>
    <t>Fragebogen Kath. Büchereiarbeit (KATH)</t>
  </si>
  <si>
    <t>davon Bund</t>
  </si>
  <si>
    <t>davon Land</t>
  </si>
  <si>
    <t>davon Kreis</t>
  </si>
  <si>
    <t xml:space="preserve"> =&gt;DBS 58</t>
  </si>
  <si>
    <t xml:space="preserve"> =&gt;DBS 59</t>
  </si>
  <si>
    <t xml:space="preserve"> =&gt;DBS 60</t>
  </si>
  <si>
    <t xml:space="preserve"> =&gt;DBS 57</t>
  </si>
  <si>
    <t xml:space="preserve"> =&gt;DBS 50.1</t>
  </si>
  <si>
    <t>Mapping</t>
  </si>
  <si>
    <t xml:space="preserve"> kennzeichnet ein reines Summenfeld</t>
  </si>
  <si>
    <t>z.B. VG WORT (siehe hier)</t>
  </si>
  <si>
    <t>Geschenke über die o.g. (692000 und 692100) Grenzen hinaus</t>
  </si>
  <si>
    <t>z.B. Landesprojektförderung, LESESOMMER RLP-Zuschüsse</t>
  </si>
  <si>
    <t>Benutzungsgebühren, Gebühren Onleihe, Versäumnis- und Mahngebühren</t>
  </si>
  <si>
    <t>z.B. Teilnahmebeiträge bei Seminaren</t>
  </si>
  <si>
    <t>z.B. Tombola</t>
  </si>
  <si>
    <t>z.B. Firmen-Inserate in Bücherei-Flyern</t>
  </si>
  <si>
    <t>Materialaufwendungen - bezogene Waren</t>
  </si>
  <si>
    <t>Bankgebühren, Spesen, NK Geldverkehr</t>
  </si>
  <si>
    <t>z.B. Honorare für Vortragende/Vorleser</t>
  </si>
  <si>
    <t>Nicht abzugsfähige Bewirtungskosten</t>
  </si>
  <si>
    <t>Toner, Glasreiniger für Medien. Verbrauchsmaterial z.B. Einmalhandschuhe, Corona-Masken</t>
  </si>
  <si>
    <r>
      <t xml:space="preserve">Bistumszuschuss und ggf. Sonderzuschüsse der Fachstelle. </t>
    </r>
    <r>
      <rPr>
        <b/>
        <sz val="10"/>
        <rFont val="Arial"/>
        <family val="2"/>
      </rPr>
      <t>Hier nur  Libell-e-Zuschuss der Fachstelle</t>
    </r>
  </si>
  <si>
    <r>
      <t xml:space="preserve"> </t>
    </r>
    <r>
      <rPr>
        <sz val="10"/>
        <rFont val="Arial"/>
        <family val="2"/>
      </rPr>
      <t xml:space="preserve">=&gt;Kath 2b </t>
    </r>
    <r>
      <rPr>
        <sz val="10"/>
        <color rgb="FFFF0000"/>
        <rFont val="Arial"/>
        <family val="2"/>
      </rPr>
      <t xml:space="preserve">
</t>
    </r>
  </si>
  <si>
    <r>
      <t xml:space="preserve"> </t>
    </r>
    <r>
      <rPr>
        <sz val="10"/>
        <rFont val="Arial"/>
        <family val="2"/>
      </rPr>
      <t>=&gt;Kath 2a</t>
    </r>
    <r>
      <rPr>
        <sz val="10"/>
        <color rgb="FFFF0000"/>
        <rFont val="Arial"/>
        <family val="2"/>
      </rPr>
      <t xml:space="preserve">
</t>
    </r>
  </si>
  <si>
    <t>davon Sonstige öffentl. Zuschüsse (EU)</t>
  </si>
  <si>
    <t>Trägermittel für die Bibliothek (Eigenmittel Pfarrgemeinde+Bistum)</t>
  </si>
  <si>
    <t>EU, Bund, Land und/oder Kreis</t>
  </si>
  <si>
    <t>Büchereirabatt wird NICHT gebucht.</t>
  </si>
  <si>
    <t>Aufmerksamkeiten &lt; 60 EUR pro Mitarbeiter</t>
  </si>
  <si>
    <t>Geschenke an Externe &lt; 35 EUR pro Person</t>
  </si>
  <si>
    <t>693000 und 693100 bevorzugt verwenden</t>
  </si>
  <si>
    <r>
      <t xml:space="preserve">Einkauf von Büchern (z.B. Gotteslob) oder Devotionalien oder NonBook </t>
    </r>
    <r>
      <rPr>
        <b/>
        <sz val="10"/>
        <rFont val="Arial"/>
        <family val="2"/>
      </rPr>
      <t>zum Verkauf ("Medienvermittlung")</t>
    </r>
  </si>
  <si>
    <t>Medienanschaffung NonBook Artikel (für die Ausleihe!)</t>
  </si>
  <si>
    <t>Kontenrahmen in BVS-Buchhaltung bzw. Handkasse-Aufzeichnungen (ab 2022)</t>
  </si>
  <si>
    <t xml:space="preserve">Medienanschaffung Bücher (für die Ausleihe!) </t>
  </si>
  <si>
    <t>Hinweis: Die Begriffe "Sachkonten" und "Kostenarten" werden gleichbedeutend verwendet.</t>
  </si>
  <si>
    <t>Kostenarten/Sachkonten in Diamant (ZBS) mit Erläuterungen</t>
  </si>
  <si>
    <t>Stand:</t>
  </si>
  <si>
    <t>Quelle:</t>
  </si>
  <si>
    <t>Fachstelle für Kath. Büchereiarbeit im Bistum Mainz</t>
  </si>
  <si>
    <t>in Abstimmung mit der</t>
  </si>
  <si>
    <t>ZBS - Abteilung Rechnungswesen Kirchengemeinden &amp; Kitas im Bischöflichen Ordinariat Bistum Mainz</t>
  </si>
  <si>
    <t>Zuschüsse von Dritten</t>
  </si>
  <si>
    <t>z.B. von Stiftungen (keine Spenden!)</t>
  </si>
  <si>
    <t>Kirchengemeindeinterner Zuschuss für Büchereiarbeit</t>
  </si>
  <si>
    <r>
      <t xml:space="preserve">Bistumszuschuss und ggf. Sonderzuschüsse der Fachstelle. </t>
    </r>
    <r>
      <rPr>
        <b/>
        <sz val="10"/>
        <rFont val="Arial"/>
        <family val="2"/>
      </rPr>
      <t>Ohne Libell-e-Zuschuss der Fachstelle</t>
    </r>
  </si>
  <si>
    <t xml:space="preserve">Büchereizuschuss für gemeindeinterne Zwecke </t>
  </si>
  <si>
    <t>Besonderheit in der Durchführung der Buchung:</t>
  </si>
  <si>
    <t>Kostenstellenumbuchung  (von Bücherei-Kostenstelle an andere gemeindeinterne Kostenstelle und Sachkonto)  wird büchereiseitig beim entsprechenden Konto für Aufwendungen gebucht - Nur in vorheriger Abstimmung mit dem KVR durchführen!</t>
  </si>
  <si>
    <t>Aufwendungen Zeitungen und Zeitschriften zur Ausleihe in KÖB</t>
  </si>
  <si>
    <t>Bücher zur Ausleihe in KÖB</t>
  </si>
  <si>
    <t>NonBook-Artikel zur Ausleihe KÖB</t>
  </si>
  <si>
    <t>z.B. Servicekosten Libell-e, Betriebskosten z.B. divibib oder filmfriends etc, Einbindearbeiten</t>
  </si>
  <si>
    <t>z.B. eMedien, Portale, Munzinger, Brockhaus, eKidz (für Betriebskosten siehe 652600)</t>
  </si>
  <si>
    <t>z.B. Kaffeemaschine, Drucker, eReader, PC, Kabel, Router, Monitor, Ventilator, Möbel</t>
  </si>
  <si>
    <t>Sonstige Gegenstände &lt; GwG-Grenze 250 €
Über 250 EUR siehe 621000</t>
  </si>
  <si>
    <t>Kostenstellenumbuchung   (von anderer gemeindeinterner Kostenstelle an Bücherei-Kostenstelle) - Vorgehensweise zur Umbuchung vorab mit KVR besprechen!</t>
  </si>
  <si>
    <t>Spendenerträge (zweckgebunden)</t>
  </si>
  <si>
    <t>Hinweis: z.B. Dekanatstreffen vorzugsweise aber bei 693100</t>
  </si>
  <si>
    <t>Solche mit Arbeitsvertrag mit der Kirchengemeinde/dem Bistum. Ehrenamtliche bei 693100</t>
  </si>
  <si>
    <t>incl. Ehrenamtlichen</t>
  </si>
  <si>
    <t>Alle Spenden an die Bücherei, auch z.B. Spendendose, Spenden vom Flohmarkt</t>
  </si>
  <si>
    <t>allgemeine Spenden an die Kirchengemeinde</t>
  </si>
  <si>
    <t>059999</t>
  </si>
  <si>
    <t>Güter über 1000 EUR; Ausstattung, Geräte, Büromaschinen u.ä. (Anlagenverrechnungskonto)</t>
  </si>
  <si>
    <t>Güter über 1000 EUR</t>
  </si>
  <si>
    <t>GWG  (250 bis 1000 EUR) Ausstattung, Geräte, Büromaschinen.
Über 1000 €: auf Anlagenverrechnungskonto 059999 mit Abschreibung SK 620000</t>
  </si>
  <si>
    <t>z.B. Laptop, Beamer, Smartboard
Drucker, eReader, PC, Router, Monitor, Möbel
Unter 250 EUR siehe 697000
Über 1000 EUR siehe 059999</t>
  </si>
  <si>
    <t>Materialaufwendungen - Getränke</t>
  </si>
  <si>
    <t>z.B. Erfrischungen für Leser*innen, Wasser für Getränkespender, Verbrauch Kaffeemaschine. Im Gegensatz zu Bewirtung z.B. im Restaurant oder per Lieferservice.</t>
  </si>
  <si>
    <t>Aufwendungen Reinigungsdienste</t>
  </si>
  <si>
    <t>ggf. Ausgleichszuschuss durch Kirchengemeinde mit KVR erörtern</t>
  </si>
  <si>
    <t>Sonstige Mieten/Pachten a. Leasing u.ä.</t>
  </si>
  <si>
    <t>Aufwendungen Abwasser</t>
  </si>
  <si>
    <t>Aufwendungen Strom</t>
  </si>
  <si>
    <t>Wartung/Reparatur techn. Anlagen/Geräte</t>
  </si>
  <si>
    <t>Nicht mehr verwenden, stattdessen 696010</t>
  </si>
  <si>
    <t>Aufwendungen Zeitungen und Zeitschriften</t>
  </si>
  <si>
    <t>Einzelausgaben oder Abonnements (für die Ausleihe!)</t>
  </si>
  <si>
    <t xml:space="preserve">Aufwendungen Bücher </t>
  </si>
  <si>
    <t>incl. Ehrenamtliche</t>
  </si>
  <si>
    <t>Solche mit Arbeitsvertrag mit der Kirchengemeinde/dem Bistum</t>
  </si>
  <si>
    <t>z.B. CD-Hüllen, Einbinde-/Reparaturmaterial, Barcodes, Bleistifte, Schere, Kleber, sonstiges Büromaterial. Evtl. Dekorationsmaterial</t>
  </si>
  <si>
    <t>u.a. Anzeigen, Lesergeschenke, Werbung Libell-e, Flyer, Plakate, Bibfit-Material (Rucksack mit Inhalt). Evtl. Dekorationsmaterial</t>
  </si>
  <si>
    <t xml:space="preserve">Siehe auch </t>
  </si>
  <si>
    <t>https://bistummainz.de/export/sites/bistum/buecherei/fachstelle/.galleries/downloads/FStMZ-VideoClips_NFK-KOeB-7.mp4</t>
  </si>
  <si>
    <t>"Digitaler Kontierungsstemepl"</t>
  </si>
  <si>
    <t>Ausgaben insgesamt</t>
  </si>
  <si>
    <t>Drittmittel insges. (Fördermittel, Zuschüsse u.ä.)</t>
  </si>
  <si>
    <t>Verkauf von Büchern (auch vom Flohmarkt zu Festpreisen, nicht gegen Spende), Verkäufe aus Medienvermittlung (Bücher) z.B. borromedien etc. Non-Book bei 434100</t>
  </si>
  <si>
    <t>Verkäufe aus Medienvermittlung (non-book, Devotionalien, etc) z.B. borromedien etc.  (auch vom Flohmarkt zu Festpreisen, nicht gegen Spende); Bücher bei 434000</t>
  </si>
  <si>
    <t>Nicht mehr verwenden, stattdessen 696110</t>
  </si>
  <si>
    <t xml:space="preserve"> =&gt;Kath 1b</t>
  </si>
  <si>
    <t xml:space="preserve"> =DBS 57bis60u62</t>
  </si>
  <si>
    <t>29. November 2023</t>
  </si>
  <si>
    <t>Stempel zum Herunterladen</t>
  </si>
  <si>
    <t>https://bistummainz.de/export/sites/bistum/buecherei/fachstelle/.galleries/images/Kontierungsstempel-tr.gif</t>
  </si>
  <si>
    <t>Aufwendungen für Ausflüge</t>
  </si>
  <si>
    <t>Sonstiger Reparatur- und Instandhaltungswand</t>
  </si>
  <si>
    <t>Instandhaltungsaufwand Gebäude u. Außenanlagen</t>
  </si>
  <si>
    <t>Instandhaltungsaufwand Möbel/Einrichtung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</si>
</sst>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\(&quot;€&quot;#,##0.00\)"/>
    <numFmt numFmtId="165" formatCode="#,##0\ &quot;€&quot;"/>
    <numFmt numFmtId="166" formatCode="[$€-2]\ #,##0;[Red]\-[$€-2]\ #,##0"/>
    <numFmt numFmtId="167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Arial"/>
    </font>
    <font>
      <b/>
      <sz val="10"/>
      <name val="Arial"/>
    </font>
    <font>
      <i/>
      <sz val="10"/>
      <name val="Arial"/>
    </font>
    <font>
      <sz val="9"/>
      <name val="Tahoma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5">
    <xf numFmtId="0" fontId="0" fillId="0" borderId="0"/>
    <xf numFmtId="0" fontId="12" fillId="0" borderId="0"/>
    <xf numFmtId="0" fontId="15" fillId="0" borderId="0" applyNumberFormat="0" applyFill="0" applyBorder="0" applyAlignment="0" applyProtection="0"/>
    <xf numFmtId="0" fontId="1" fillId="0" borderId="0"/>
    <xf numFmtId="0" fontId="18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" fillId="0" borderId="3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3" fillId="3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7" fillId="2" borderId="0" xfId="0" applyFont="1" applyFill="1" applyProtection="1"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167" fontId="1" fillId="0" borderId="9" xfId="0" applyNumberFormat="1" applyFont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" fillId="0" borderId="0" xfId="0" quotePrefix="1" applyFont="1" applyAlignment="1" applyProtection="1">
      <alignment horizontal="right" vertical="top" wrapText="1"/>
      <protection locked="0"/>
    </xf>
    <xf numFmtId="0" fontId="9" fillId="4" borderId="0" xfId="0" applyFont="1" applyFill="1" applyProtection="1">
      <protection locked="0"/>
    </xf>
    <xf numFmtId="0" fontId="11" fillId="4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0" fillId="4" borderId="0" xfId="0" applyFill="1" applyAlignment="1">
      <alignment vertical="top"/>
    </xf>
    <xf numFmtId="0" fontId="7" fillId="4" borderId="0" xfId="0" applyFont="1" applyFill="1" applyProtection="1">
      <protection locked="0"/>
    </xf>
    <xf numFmtId="0" fontId="0" fillId="4" borderId="0" xfId="0" applyFill="1"/>
    <xf numFmtId="0" fontId="1" fillId="4" borderId="0" xfId="0" applyFont="1" applyFill="1" applyProtection="1">
      <protection locked="0"/>
    </xf>
    <xf numFmtId="49" fontId="0" fillId="0" borderId="0" xfId="1" quotePrefix="1" applyNumberFormat="1" applyFont="1" applyAlignment="1">
      <alignment horizontal="right"/>
    </xf>
    <xf numFmtId="0" fontId="14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5" fillId="0" borderId="0" xfId="2" applyNumberForma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49" fontId="1" fillId="0" borderId="0" xfId="1" quotePrefix="1" applyNumberFormat="1" applyFont="1" applyAlignment="1">
      <alignment horizontal="left" vertical="top" wrapText="1"/>
    </xf>
    <xf numFmtId="0" fontId="7" fillId="0" borderId="0" xfId="0" applyFont="1" applyAlignment="1">
      <alignment vertical="top"/>
    </xf>
    <xf numFmtId="167" fontId="13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49" fontId="1" fillId="0" borderId="0" xfId="1" quotePrefix="1" applyNumberFormat="1" applyFont="1" applyAlignment="1">
      <alignment horizontal="left" wrapText="1"/>
    </xf>
    <xf numFmtId="49" fontId="1" fillId="0" borderId="0" xfId="1" quotePrefix="1" applyNumberFormat="1" applyFont="1" applyAlignment="1">
      <alignment horizontal="right" vertical="top"/>
    </xf>
    <xf numFmtId="165" fontId="0" fillId="0" borderId="0" xfId="0" applyNumberFormat="1" applyAlignment="1">
      <alignment vertical="top"/>
    </xf>
    <xf numFmtId="0" fontId="7" fillId="2" borderId="0" xfId="0" applyFont="1" applyFill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165" fontId="1" fillId="6" borderId="0" xfId="0" applyNumberFormat="1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5" fontId="1" fillId="7" borderId="0" xfId="0" applyNumberFormat="1" applyFont="1" applyFill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" fillId="7" borderId="0" xfId="0" applyFont="1" applyFill="1" applyAlignment="1" applyProtection="1">
      <alignment vertical="top"/>
      <protection locked="0"/>
    </xf>
    <xf numFmtId="0" fontId="1" fillId="0" borderId="0" xfId="0" quotePrefix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15" fontId="1" fillId="0" borderId="0" xfId="0" quotePrefix="1" applyNumberFormat="1" applyFont="1"/>
    <xf numFmtId="0" fontId="1" fillId="0" borderId="0" xfId="0" quotePrefix="1" applyFont="1" applyAlignment="1" applyProtection="1">
      <alignment vertical="top" wrapText="1"/>
      <protection locked="0"/>
    </xf>
    <xf numFmtId="0" fontId="0" fillId="8" borderId="0" xfId="0" applyFill="1" applyAlignment="1">
      <alignment vertical="top"/>
    </xf>
    <xf numFmtId="0" fontId="3" fillId="8" borderId="0" xfId="0" applyFont="1" applyFill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0" xfId="2" applyAlignment="1">
      <alignment vertical="top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Protection="1"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4" quotePrefix="1" applyFont="1" applyAlignment="1">
      <alignment horizontal="left" wrapText="1"/>
    </xf>
  </cellXfs>
  <cellStyles count="5">
    <cellStyle name="Link" xfId="2" builtinId="8"/>
    <cellStyle name="Normal" xfId="1" xr:uid="{00000000-0005-0000-0000-000001000000}"/>
    <cellStyle name="Normal 2" xfId="4" xr:uid="{586B5FD6-3A8A-4A72-B2C7-9DCF2C047487}"/>
    <cellStyle name="Standard" xfId="0" builtinId="0"/>
    <cellStyle name="Standard 2" xfId="3" xr:uid="{AEBF3BDC-3673-470B-B841-D82B74FFA0CD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237736</xdr:colOff>
      <xdr:row>4</xdr:row>
      <xdr:rowOff>96806</xdr:rowOff>
    </xdr:from>
    <xdr:to>
      <xdr:col>3</xdr:col>
      <xdr:colOff>2060122</xdr:colOff>
      <xdr:row>7</xdr:row>
      <xdr:rowOff>165230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631FE2D-FA03-482C-8001-866EDEA058C4}"/>
            </a:ext>
          </a:extLst>
        </xdr:cNvPr>
        <xdr:cNvSpPr txBox="1"/>
      </xdr:nvSpPr>
      <xdr:spPr>
        <a:xfrm>
          <a:off x="480721" y="767444"/>
          <a:ext cx="3251136" cy="158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BVS werden die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DIAMANT-konformen Sachkonten automatisch bei der BVS-Kontenverwaltung hinzugefügt.</a:t>
          </a:r>
        </a:p>
        <a:p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nebenstehender Spalte "L" werden grundsätzlich die Werte aus DIAMANT eingetragen. Falls Sie zeitweise eine Parallel-Buchhaltung in BVS oder Excel oder auf Papier führen, kann dies zur Klarheit beitragen.</a:t>
          </a:r>
          <a:endParaRPr lang="de-D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133350</xdr:rowOff>
    </xdr:from>
    <xdr:to>
      <xdr:col>9</xdr:col>
      <xdr:colOff>285750</xdr:colOff>
      <xdr:row>21</xdr:row>
      <xdr:rowOff>104393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90C7B101-239A-4896-ADC9-F673E1AB0D1A}"/>
            </a:ext>
          </a:extLst>
        </xdr:cNvPr>
        <xdr:cNvGrpSpPr/>
      </xdr:nvGrpSpPr>
      <xdr:grpSpPr>
        <a:xfrm>
          <a:off x="142875" y="295275"/>
          <a:ext cx="7000875" cy="3219068"/>
          <a:chOff x="142875" y="295275"/>
          <a:chExt cx="7295238" cy="3219068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1DA4F0FC-60E3-47BA-9AEB-11276FB511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2875" y="295275"/>
            <a:ext cx="7295238" cy="3219068"/>
          </a:xfrm>
          <a:prstGeom prst="rect">
            <a:avLst/>
          </a:prstGeom>
        </xdr:spPr>
      </xdr:pic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AFC339DB-4425-48DC-810B-327887DF3405}"/>
              </a:ext>
            </a:extLst>
          </xdr:cNvPr>
          <xdr:cNvSpPr txBox="1"/>
        </xdr:nvSpPr>
        <xdr:spPr>
          <a:xfrm>
            <a:off x="1314450" y="2038350"/>
            <a:ext cx="964688" cy="468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2400" b="1"/>
              <a:t>41100</a:t>
            </a:r>
          </a:p>
        </xdr:txBody>
      </xdr:sp>
    </xdr:grpSp>
    <xdr:clientData/>
  </xdr:twoCellAnchor>
  <xdr:twoCellAnchor>
    <xdr:from>
      <xdr:col>0</xdr:col>
      <xdr:colOff>314325</xdr:colOff>
      <xdr:row>24</xdr:row>
      <xdr:rowOff>38100</xdr:rowOff>
    </xdr:from>
    <xdr:to>
      <xdr:col>1</xdr:col>
      <xdr:colOff>133350</xdr:colOff>
      <xdr:row>25</xdr:row>
      <xdr:rowOff>85725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976772FC-B7FB-41F6-954E-48BE84CFBE3B}"/>
            </a:ext>
          </a:extLst>
        </xdr:cNvPr>
        <xdr:cNvSpPr/>
      </xdr:nvSpPr>
      <xdr:spPr>
        <a:xfrm rot="21078846">
          <a:off x="314325" y="3962400"/>
          <a:ext cx="581025" cy="2286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istummainz.de/export/sites/bistum/buecherei/fachstelle/.galleries/images/Kontierungsstempel-tr.gif" TargetMode="External"/><Relationship Id="rId1" Type="http://schemas.openxmlformats.org/officeDocument/2006/relationships/hyperlink" Target="https://bistummainz.de/export/sites/bistum/buecherei/fachstelle/.galleries/downloads/FStMZ-VideoClips_NFK-KOeB-7.mp4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K84"/>
  <sheetViews>
    <sheetView tabSelected="1" zoomScale="98" zoomScaleNormal="98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2.75" outlineLevelRow="1" outlineLevelCol="1" x14ac:dyDescent="0.2"/>
  <cols>
    <col min="1" max="1" width="3.5703125" style="3" hidden="1" customWidth="1" outlineLevel="1"/>
    <col min="2" max="2" width="4" style="3" hidden="1" customWidth="1" outlineLevel="1"/>
    <col min="3" max="3" width="17.42578125" style="3" hidden="1" customWidth="1" outlineLevel="1"/>
    <col min="4" max="4" width="30.85546875" style="3" hidden="1" customWidth="1" outlineLevel="1"/>
    <col min="5" max="6" width="11.42578125" style="3" hidden="1" customWidth="1" outlineLevel="1"/>
    <col min="7" max="7" width="1" style="3" hidden="1" customWidth="1" outlineLevel="1"/>
    <col min="8" max="8" width="7.42578125" style="3" customWidth="1" collapsed="1"/>
    <col min="9" max="9" width="33.140625" style="1" customWidth="1"/>
    <col min="10" max="10" width="38.7109375" style="1" customWidth="1"/>
    <col min="11" max="11" width="13.28515625" style="1" customWidth="1"/>
    <col min="12" max="12" width="11.42578125" style="3"/>
    <col min="13" max="13" width="12.5703125" style="3" customWidth="1"/>
    <col min="14" max="14" width="1" style="3" customWidth="1"/>
    <col min="15" max="15" width="3.7109375" style="3" customWidth="1" outlineLevel="1"/>
    <col min="16" max="16" width="4" style="3" customWidth="1" outlineLevel="1"/>
    <col min="17" max="18" width="11.42578125" style="3" customWidth="1" outlineLevel="1"/>
    <col min="19" max="19" width="6.140625" style="3" customWidth="1" outlineLevel="1"/>
    <col min="20" max="21" width="11.42578125" style="3" customWidth="1" outlineLevel="1"/>
    <col min="22" max="22" width="1.42578125" style="3" customWidth="1"/>
    <col min="23" max="23" width="6.42578125" style="3" customWidth="1"/>
    <col min="24" max="24" width="4.28515625" style="3" customWidth="1"/>
    <col min="25" max="25" width="51.140625" style="3" customWidth="1"/>
    <col min="26" max="26" width="11.42578125" style="3"/>
    <col min="27" max="27" width="14" style="3" customWidth="1"/>
    <col min="28" max="16384" width="11.42578125" style="3"/>
  </cols>
  <sheetData>
    <row r="2" spans="1:27" s="43" customFormat="1" ht="15.75" x14ac:dyDescent="0.25">
      <c r="A2" s="40"/>
      <c r="B2" s="44" t="s">
        <v>198</v>
      </c>
      <c r="D2" s="41"/>
      <c r="E2" s="40"/>
      <c r="F2" s="40"/>
      <c r="G2" s="42"/>
      <c r="I2" s="77" t="s">
        <v>201</v>
      </c>
      <c r="J2" s="35"/>
      <c r="K2" s="35"/>
      <c r="N2" s="42"/>
      <c r="O2" s="78" t="s">
        <v>163</v>
      </c>
      <c r="P2" s="44"/>
      <c r="Q2" s="45"/>
      <c r="R2" s="45"/>
      <c r="S2" s="46"/>
      <c r="T2" s="46"/>
      <c r="U2" s="46"/>
      <c r="V2" s="42"/>
      <c r="W2" s="78" t="s">
        <v>58</v>
      </c>
      <c r="X2" s="44"/>
      <c r="Y2" s="46"/>
      <c r="Z2" s="46"/>
    </row>
    <row r="3" spans="1:27" x14ac:dyDescent="0.2">
      <c r="A3" s="33"/>
      <c r="B3" s="33"/>
      <c r="C3" s="33"/>
      <c r="D3" s="33"/>
      <c r="E3" s="33"/>
      <c r="F3" s="33"/>
      <c r="G3" s="26"/>
      <c r="I3" s="69" t="s">
        <v>200</v>
      </c>
      <c r="N3" s="26"/>
      <c r="O3" s="28"/>
      <c r="P3" s="27"/>
      <c r="Q3"/>
      <c r="R3"/>
      <c r="S3" s="27"/>
      <c r="T3" s="27"/>
      <c r="U3" s="27"/>
      <c r="V3" s="26"/>
      <c r="W3" s="27"/>
      <c r="X3" s="27"/>
      <c r="Y3" s="27"/>
      <c r="Z3" s="27"/>
    </row>
    <row r="4" spans="1:27" ht="13.5" outlineLevel="1" thickBot="1" x14ac:dyDescent="0.25">
      <c r="A4" s="34" t="s">
        <v>114</v>
      </c>
      <c r="B4" s="34" t="s">
        <v>115</v>
      </c>
      <c r="C4" s="34" t="s">
        <v>116</v>
      </c>
      <c r="D4" s="34" t="s">
        <v>117</v>
      </c>
      <c r="E4" s="34"/>
      <c r="F4" s="54"/>
      <c r="G4" s="29"/>
      <c r="H4" s="51" t="s">
        <v>45</v>
      </c>
      <c r="I4" s="51" t="s">
        <v>160</v>
      </c>
      <c r="J4" s="51" t="s">
        <v>161</v>
      </c>
      <c r="K4" s="51" t="s">
        <v>43</v>
      </c>
      <c r="L4" s="25" t="s">
        <v>57</v>
      </c>
      <c r="M4" s="54" t="s">
        <v>172</v>
      </c>
      <c r="N4" s="29"/>
      <c r="O4" s="51" t="s">
        <v>45</v>
      </c>
      <c r="P4" s="51" t="s">
        <v>59</v>
      </c>
      <c r="Q4" s="51" t="s">
        <v>60</v>
      </c>
      <c r="R4" s="51"/>
      <c r="S4" s="51"/>
      <c r="T4" s="51" t="s">
        <v>57</v>
      </c>
      <c r="U4" s="54" t="s">
        <v>172</v>
      </c>
      <c r="V4" s="60"/>
      <c r="W4" s="51" t="s">
        <v>61</v>
      </c>
      <c r="X4" s="51" t="s">
        <v>45</v>
      </c>
      <c r="Y4" s="51" t="s">
        <v>62</v>
      </c>
      <c r="Z4" s="51" t="s">
        <v>57</v>
      </c>
      <c r="AA4" s="54" t="s">
        <v>172</v>
      </c>
    </row>
    <row r="5" spans="1:27" ht="39.75" thickTop="1" thickBot="1" x14ac:dyDescent="0.25">
      <c r="A5" s="2"/>
      <c r="B5" s="2"/>
      <c r="C5" s="2"/>
      <c r="D5" s="2"/>
      <c r="E5" s="2"/>
      <c r="F5" s="2"/>
      <c r="G5" s="26"/>
      <c r="H5" s="3" t="s">
        <v>46</v>
      </c>
      <c r="I5" s="7" t="s">
        <v>0</v>
      </c>
      <c r="J5" s="7" t="s">
        <v>210</v>
      </c>
      <c r="K5" s="1">
        <v>400510</v>
      </c>
      <c r="L5" s="37"/>
      <c r="M5" s="55" t="s">
        <v>188</v>
      </c>
      <c r="N5" s="26"/>
      <c r="O5" s="1" t="s">
        <v>65</v>
      </c>
      <c r="P5" s="1" t="s">
        <v>66</v>
      </c>
      <c r="Q5" s="1" t="s">
        <v>67</v>
      </c>
      <c r="S5" s="1"/>
      <c r="T5" s="61"/>
      <c r="U5" s="61" t="s">
        <v>136</v>
      </c>
      <c r="V5" s="2"/>
      <c r="W5" s="1" t="s">
        <v>63</v>
      </c>
      <c r="X5" s="1" t="s">
        <v>64</v>
      </c>
      <c r="Y5" s="1" t="s">
        <v>252</v>
      </c>
      <c r="Z5" s="62">
        <f>SUM(Z6,Z8,Z9)</f>
        <v>0</v>
      </c>
    </row>
    <row r="6" spans="1:27" ht="39.75" thickTop="1" thickBot="1" x14ac:dyDescent="0.25">
      <c r="A6" s="2"/>
      <c r="B6" s="2"/>
      <c r="C6" s="2"/>
      <c r="D6" s="2"/>
      <c r="E6" s="2"/>
      <c r="F6" s="2"/>
      <c r="G6" s="26"/>
      <c r="H6" s="3" t="s">
        <v>46</v>
      </c>
      <c r="I6" s="7" t="s">
        <v>0</v>
      </c>
      <c r="J6" s="7" t="s">
        <v>186</v>
      </c>
      <c r="K6" s="1">
        <v>400510</v>
      </c>
      <c r="L6" s="37"/>
      <c r="M6" s="55" t="s">
        <v>187</v>
      </c>
      <c r="N6" s="26"/>
      <c r="O6" s="1" t="s">
        <v>65</v>
      </c>
      <c r="P6" s="1" t="s">
        <v>70</v>
      </c>
      <c r="Q6" s="1" t="s">
        <v>71</v>
      </c>
      <c r="S6" s="1"/>
      <c r="T6" s="61">
        <f>SUM(L7)</f>
        <v>0</v>
      </c>
      <c r="U6" s="61" t="s">
        <v>136</v>
      </c>
      <c r="V6" s="2"/>
      <c r="W6" s="1" t="s">
        <v>68</v>
      </c>
      <c r="X6" s="1" t="s">
        <v>64</v>
      </c>
      <c r="Y6" s="1" t="s">
        <v>69</v>
      </c>
      <c r="Z6" s="61">
        <f>SUM(L72:L73,L74,L75:L76,L44)</f>
        <v>0</v>
      </c>
    </row>
    <row r="7" spans="1:27" ht="52.5" thickTop="1" thickBot="1" x14ac:dyDescent="0.25">
      <c r="A7" s="2"/>
      <c r="B7" s="2"/>
      <c r="C7" s="2"/>
      <c r="D7" s="2"/>
      <c r="E7" s="2"/>
      <c r="F7" s="2"/>
      <c r="G7" s="26"/>
      <c r="H7" s="9" t="s">
        <v>46</v>
      </c>
      <c r="I7" s="53" t="s">
        <v>209</v>
      </c>
      <c r="J7" s="71" t="s">
        <v>221</v>
      </c>
      <c r="K7" s="58" t="s">
        <v>153</v>
      </c>
      <c r="L7" s="37" t="s">
        <v>105</v>
      </c>
      <c r="M7" s="52" t="s">
        <v>257</v>
      </c>
      <c r="N7" s="26"/>
      <c r="O7" s="1" t="s">
        <v>65</v>
      </c>
      <c r="P7" s="1" t="s">
        <v>74</v>
      </c>
      <c r="Q7" s="1" t="s">
        <v>75</v>
      </c>
      <c r="S7" s="1"/>
      <c r="T7" s="61">
        <f>SUM(L5)</f>
        <v>0</v>
      </c>
      <c r="U7" s="61" t="s">
        <v>136</v>
      </c>
      <c r="V7" s="2"/>
      <c r="W7" s="63" t="s">
        <v>72</v>
      </c>
      <c r="X7" s="1" t="s">
        <v>64</v>
      </c>
      <c r="Y7" s="1" t="s">
        <v>73</v>
      </c>
      <c r="Z7" s="61">
        <f>SUM(L44)</f>
        <v>0</v>
      </c>
    </row>
    <row r="8" spans="1:27" ht="14.25" thickTop="1" thickBot="1" x14ac:dyDescent="0.25">
      <c r="A8" s="2"/>
      <c r="B8" s="2"/>
      <c r="C8" s="2"/>
      <c r="D8" s="2"/>
      <c r="E8" s="2"/>
      <c r="F8" s="2"/>
      <c r="G8" s="26"/>
      <c r="H8" s="3" t="s">
        <v>46</v>
      </c>
      <c r="I8" s="7" t="s">
        <v>1</v>
      </c>
      <c r="J8" s="7"/>
      <c r="K8" s="1">
        <v>401100</v>
      </c>
      <c r="L8" s="37"/>
      <c r="M8" s="52" t="s">
        <v>126</v>
      </c>
      <c r="N8" s="26"/>
      <c r="O8" s="1" t="s">
        <v>65</v>
      </c>
      <c r="P8" s="1" t="s">
        <v>78</v>
      </c>
      <c r="Q8" s="1" t="s">
        <v>79</v>
      </c>
      <c r="S8" s="1"/>
      <c r="T8" s="61">
        <f>SUM(L6)</f>
        <v>0</v>
      </c>
      <c r="U8" s="61" t="s">
        <v>136</v>
      </c>
      <c r="V8" s="2"/>
      <c r="W8" s="1" t="s">
        <v>76</v>
      </c>
      <c r="X8" s="1" t="s">
        <v>64</v>
      </c>
      <c r="Y8" s="1" t="s">
        <v>77</v>
      </c>
      <c r="Z8" s="61">
        <f>SUM(L39,L62)</f>
        <v>0</v>
      </c>
    </row>
    <row r="9" spans="1:27" ht="27" thickTop="1" thickBot="1" x14ac:dyDescent="0.25">
      <c r="A9" s="2"/>
      <c r="B9" s="2"/>
      <c r="C9" s="2"/>
      <c r="D9" s="2"/>
      <c r="E9" s="2"/>
      <c r="F9" s="2"/>
      <c r="G9" s="26"/>
      <c r="H9" s="3" t="s">
        <v>46</v>
      </c>
      <c r="I9" s="7" t="s">
        <v>19</v>
      </c>
      <c r="J9" s="7" t="s">
        <v>176</v>
      </c>
      <c r="K9" s="1">
        <v>401200</v>
      </c>
      <c r="L9" s="37"/>
      <c r="M9" s="52" t="s">
        <v>126</v>
      </c>
      <c r="N9" s="26"/>
      <c r="O9" s="1" t="s">
        <v>65</v>
      </c>
      <c r="P9" s="1">
        <v>3</v>
      </c>
      <c r="Q9" s="1" t="s">
        <v>82</v>
      </c>
      <c r="S9" s="1"/>
      <c r="T9" s="61">
        <f>SUM(L15)</f>
        <v>0</v>
      </c>
      <c r="U9" s="61" t="s">
        <v>136</v>
      </c>
      <c r="V9" s="2"/>
      <c r="W9" s="1" t="s">
        <v>80</v>
      </c>
      <c r="X9" s="1" t="s">
        <v>64</v>
      </c>
      <c r="Y9" s="1" t="s">
        <v>81</v>
      </c>
      <c r="Z9" s="61">
        <f>SUM(L34,L37,L38,L40:L54,L55,L56,L57,L58,L59,L60,L61,L63:L70,L71,L77:L82)</f>
        <v>0</v>
      </c>
    </row>
    <row r="10" spans="1:27" ht="14.25" thickTop="1" thickBot="1" x14ac:dyDescent="0.25">
      <c r="A10" s="2"/>
      <c r="B10" s="2"/>
      <c r="C10" s="2"/>
      <c r="D10" s="2"/>
      <c r="E10" s="2"/>
      <c r="F10" s="2"/>
      <c r="G10" s="26"/>
      <c r="H10" s="3" t="s">
        <v>46</v>
      </c>
      <c r="I10" s="7" t="s">
        <v>18</v>
      </c>
      <c r="J10" s="5"/>
      <c r="K10" s="39">
        <v>401210</v>
      </c>
      <c r="L10" s="37"/>
      <c r="M10" s="52" t="s">
        <v>126</v>
      </c>
      <c r="N10" s="26"/>
      <c r="O10" s="1" t="s">
        <v>65</v>
      </c>
      <c r="P10" s="1">
        <v>4</v>
      </c>
      <c r="Q10" s="1" t="s">
        <v>85</v>
      </c>
      <c r="S10" s="1"/>
      <c r="T10" s="61">
        <f>SUM(L29)</f>
        <v>0</v>
      </c>
      <c r="U10" s="61" t="s">
        <v>137</v>
      </c>
      <c r="V10" s="2"/>
      <c r="W10" s="1" t="s">
        <v>83</v>
      </c>
      <c r="X10" s="1" t="s">
        <v>64</v>
      </c>
      <c r="Y10" s="1" t="s">
        <v>84</v>
      </c>
      <c r="Z10" s="61">
        <f>SUM(L32:L33,L35,L80:L81)</f>
        <v>0</v>
      </c>
    </row>
    <row r="11" spans="1:27" ht="14.25" thickTop="1" thickBot="1" x14ac:dyDescent="0.25">
      <c r="A11" s="2"/>
      <c r="B11" s="2"/>
      <c r="C11" s="2"/>
      <c r="D11" s="2"/>
      <c r="E11" s="2"/>
      <c r="F11" s="2"/>
      <c r="G11" s="26"/>
      <c r="H11" s="3" t="s">
        <v>46</v>
      </c>
      <c r="I11" s="7" t="s">
        <v>3</v>
      </c>
      <c r="J11" s="7"/>
      <c r="K11" s="1">
        <v>401300</v>
      </c>
      <c r="L11" s="37"/>
      <c r="M11" s="52" t="s">
        <v>126</v>
      </c>
      <c r="N11" s="26"/>
      <c r="O11" s="1" t="s">
        <v>65</v>
      </c>
      <c r="P11" s="1">
        <v>5</v>
      </c>
      <c r="Q11" s="1" t="s">
        <v>88</v>
      </c>
      <c r="S11" s="1"/>
      <c r="T11" s="61">
        <f>SUM(L20)</f>
        <v>0</v>
      </c>
      <c r="U11" s="61" t="s">
        <v>137</v>
      </c>
      <c r="V11" s="2"/>
      <c r="W11" s="1" t="s">
        <v>86</v>
      </c>
      <c r="X11" s="1" t="s">
        <v>64</v>
      </c>
      <c r="Y11" s="1" t="s">
        <v>87</v>
      </c>
      <c r="Z11" s="62">
        <f>SUM(Z5,Z10)</f>
        <v>0</v>
      </c>
    </row>
    <row r="12" spans="1:27" ht="14.25" thickTop="1" thickBot="1" x14ac:dyDescent="0.25">
      <c r="A12" s="2"/>
      <c r="B12" s="2"/>
      <c r="C12" s="2"/>
      <c r="D12" s="2"/>
      <c r="E12" s="2"/>
      <c r="F12" s="2"/>
      <c r="G12" s="26"/>
      <c r="H12" s="3" t="s">
        <v>46</v>
      </c>
      <c r="I12" s="7" t="s">
        <v>47</v>
      </c>
      <c r="J12" s="7" t="s">
        <v>142</v>
      </c>
      <c r="K12" s="1">
        <v>401400</v>
      </c>
      <c r="L12" s="37"/>
      <c r="M12" s="52" t="s">
        <v>127</v>
      </c>
      <c r="N12" s="26"/>
      <c r="O12" s="1" t="s">
        <v>65</v>
      </c>
      <c r="P12" s="1">
        <v>6</v>
      </c>
      <c r="Q12" s="1" t="s">
        <v>90</v>
      </c>
      <c r="S12" s="1"/>
      <c r="T12" s="61">
        <f>SUM(L19,L21:L26,L31)</f>
        <v>0</v>
      </c>
      <c r="U12" s="61" t="s">
        <v>137</v>
      </c>
      <c r="V12" s="2"/>
      <c r="W12" s="1" t="s">
        <v>89</v>
      </c>
      <c r="X12" s="1" t="s">
        <v>65</v>
      </c>
      <c r="Y12" s="1" t="s">
        <v>190</v>
      </c>
      <c r="Z12" s="61">
        <f>SUM(T5,T6,T7,T8,T9)</f>
        <v>0</v>
      </c>
      <c r="AA12" s="9" t="s">
        <v>139</v>
      </c>
    </row>
    <row r="13" spans="1:27" ht="14.25" thickTop="1" thickBot="1" x14ac:dyDescent="0.25">
      <c r="A13" s="2"/>
      <c r="B13" s="2"/>
      <c r="C13" s="2"/>
      <c r="D13" s="2"/>
      <c r="E13" s="2"/>
      <c r="F13" s="2"/>
      <c r="G13" s="26"/>
      <c r="H13" s="3" t="s">
        <v>46</v>
      </c>
      <c r="I13" s="7" t="s">
        <v>2</v>
      </c>
      <c r="J13" s="7" t="s">
        <v>44</v>
      </c>
      <c r="K13" s="1">
        <v>401500</v>
      </c>
      <c r="L13" s="37"/>
      <c r="M13" s="52" t="s">
        <v>126</v>
      </c>
      <c r="N13" s="26"/>
      <c r="O13" s="1" t="s">
        <v>65</v>
      </c>
      <c r="P13" s="1">
        <v>7</v>
      </c>
      <c r="Q13" s="1" t="s">
        <v>191</v>
      </c>
      <c r="S13" s="1"/>
      <c r="T13" s="64">
        <f>SUM(T14:T17)</f>
        <v>0</v>
      </c>
      <c r="U13" s="61"/>
      <c r="V13" s="2"/>
      <c r="W13" s="1" t="s">
        <v>91</v>
      </c>
      <c r="X13" s="1" t="s">
        <v>65</v>
      </c>
      <c r="Y13" s="1" t="s">
        <v>253</v>
      </c>
      <c r="Z13" s="64">
        <f>SUM(Z14:Z19)</f>
        <v>0</v>
      </c>
      <c r="AA13" s="9" t="s">
        <v>258</v>
      </c>
    </row>
    <row r="14" spans="1:27" ht="14.25" thickTop="1" thickBot="1" x14ac:dyDescent="0.25">
      <c r="A14" s="2"/>
      <c r="B14" s="2"/>
      <c r="C14" s="2"/>
      <c r="D14" s="2"/>
      <c r="E14" s="2"/>
      <c r="F14" s="2"/>
      <c r="G14" s="26"/>
      <c r="H14" s="3" t="s">
        <v>46</v>
      </c>
      <c r="I14" s="1" t="s">
        <v>207</v>
      </c>
      <c r="J14" s="1" t="s">
        <v>208</v>
      </c>
      <c r="K14" s="1">
        <v>402000</v>
      </c>
      <c r="L14" s="37"/>
      <c r="M14" s="52" t="s">
        <v>129</v>
      </c>
      <c r="N14" s="26"/>
      <c r="Q14" s="9" t="s">
        <v>189</v>
      </c>
      <c r="T14" s="61">
        <f>SUM(L13)</f>
        <v>0</v>
      </c>
      <c r="U14" s="61" t="s">
        <v>170</v>
      </c>
      <c r="V14" s="2"/>
      <c r="W14" s="1" t="s">
        <v>92</v>
      </c>
      <c r="X14" s="1" t="s">
        <v>65</v>
      </c>
      <c r="Y14" s="1" t="s">
        <v>93</v>
      </c>
      <c r="Z14" s="61">
        <f>SUM(L13)</f>
        <v>0</v>
      </c>
      <c r="AA14" s="9"/>
    </row>
    <row r="15" spans="1:27" ht="14.25" thickTop="1" thickBot="1" x14ac:dyDescent="0.25">
      <c r="A15" s="2"/>
      <c r="B15" s="2"/>
      <c r="C15" s="2"/>
      <c r="D15" s="2"/>
      <c r="E15" s="2"/>
      <c r="F15" s="2"/>
      <c r="G15" s="26"/>
      <c r="H15" s="3" t="s">
        <v>46</v>
      </c>
      <c r="I15" s="7" t="s">
        <v>4</v>
      </c>
      <c r="J15" s="7" t="s">
        <v>118</v>
      </c>
      <c r="K15" s="1">
        <v>403100</v>
      </c>
      <c r="L15" s="37"/>
      <c r="M15" s="52" t="s">
        <v>128</v>
      </c>
      <c r="N15" s="26"/>
      <c r="Q15" s="9" t="s">
        <v>164</v>
      </c>
      <c r="T15" s="59">
        <f>SUM(L8)</f>
        <v>0</v>
      </c>
      <c r="U15" s="61" t="s">
        <v>167</v>
      </c>
      <c r="V15" s="2"/>
      <c r="W15" s="1" t="s">
        <v>95</v>
      </c>
      <c r="X15" s="1" t="s">
        <v>65</v>
      </c>
      <c r="Y15" s="1" t="s">
        <v>96</v>
      </c>
      <c r="Z15" s="61">
        <f>SUM(T15)</f>
        <v>0</v>
      </c>
      <c r="AA15" s="9"/>
    </row>
    <row r="16" spans="1:27" ht="27" thickTop="1" thickBot="1" x14ac:dyDescent="0.25">
      <c r="A16" s="2"/>
      <c r="B16" s="2"/>
      <c r="C16" s="2"/>
      <c r="D16" s="2"/>
      <c r="E16" s="2"/>
      <c r="F16" s="2"/>
      <c r="G16" s="26"/>
      <c r="H16" s="3" t="s">
        <v>46</v>
      </c>
      <c r="I16" s="7" t="s">
        <v>41</v>
      </c>
      <c r="J16" s="7" t="s">
        <v>227</v>
      </c>
      <c r="K16" s="8">
        <v>403110</v>
      </c>
      <c r="L16" s="37"/>
      <c r="M16" s="52" t="s">
        <v>129</v>
      </c>
      <c r="N16" s="26"/>
      <c r="Q16" s="9" t="s">
        <v>165</v>
      </c>
      <c r="T16" s="59">
        <f>SUM(L9:L10)</f>
        <v>0</v>
      </c>
      <c r="U16" s="61" t="s">
        <v>168</v>
      </c>
      <c r="V16" s="2"/>
      <c r="W16" s="1" t="s">
        <v>98</v>
      </c>
      <c r="X16" s="1" t="s">
        <v>65</v>
      </c>
      <c r="Y16" s="1" t="s">
        <v>99</v>
      </c>
      <c r="Z16" s="61">
        <f>SUM(T16)</f>
        <v>0</v>
      </c>
      <c r="AA16" s="9"/>
    </row>
    <row r="17" spans="1:27" ht="27" thickTop="1" thickBot="1" x14ac:dyDescent="0.25">
      <c r="A17" s="2"/>
      <c r="B17" s="2"/>
      <c r="C17" s="2"/>
      <c r="D17" s="2"/>
      <c r="E17" s="2"/>
      <c r="F17" s="2"/>
      <c r="G17" s="26"/>
      <c r="H17" s="3" t="s">
        <v>46</v>
      </c>
      <c r="I17" s="3" t="s">
        <v>222</v>
      </c>
      <c r="J17" s="7" t="s">
        <v>226</v>
      </c>
      <c r="K17" s="1">
        <v>403115</v>
      </c>
      <c r="L17" s="37"/>
      <c r="M17" s="52" t="s">
        <v>129</v>
      </c>
      <c r="N17" s="26"/>
      <c r="Q17" s="9" t="s">
        <v>166</v>
      </c>
      <c r="T17" s="59">
        <f>SUM(L11)</f>
        <v>0</v>
      </c>
      <c r="U17" s="61" t="s">
        <v>169</v>
      </c>
      <c r="V17" s="2"/>
      <c r="W17" s="1" t="s">
        <v>100</v>
      </c>
      <c r="X17" s="1" t="s">
        <v>65</v>
      </c>
      <c r="Y17" s="1" t="s">
        <v>101</v>
      </c>
      <c r="Z17" s="61">
        <f>SUM(T17)</f>
        <v>0</v>
      </c>
      <c r="AA17" s="9"/>
    </row>
    <row r="18" spans="1:27" ht="14.25" thickTop="1" thickBot="1" x14ac:dyDescent="0.25">
      <c r="A18" s="2"/>
      <c r="B18" s="2"/>
      <c r="C18" s="2"/>
      <c r="D18" s="2"/>
      <c r="E18" s="2"/>
      <c r="F18" s="2"/>
      <c r="G18" s="26"/>
      <c r="H18" s="3" t="s">
        <v>46</v>
      </c>
      <c r="I18" s="7" t="s">
        <v>40</v>
      </c>
      <c r="J18" s="5"/>
      <c r="K18" s="6">
        <v>403120</v>
      </c>
      <c r="L18" s="37"/>
      <c r="M18" s="52" t="s">
        <v>129</v>
      </c>
      <c r="N18" s="26"/>
      <c r="O18" s="1" t="s">
        <v>65</v>
      </c>
      <c r="P18" s="1">
        <v>8</v>
      </c>
      <c r="Q18" s="1" t="s">
        <v>94</v>
      </c>
      <c r="S18" s="1"/>
      <c r="T18" s="61">
        <f>SUM(L12)</f>
        <v>0</v>
      </c>
      <c r="U18" s="61" t="s">
        <v>138</v>
      </c>
      <c r="V18" s="2"/>
      <c r="W18" s="1" t="s">
        <v>103</v>
      </c>
      <c r="X18" s="1" t="s">
        <v>65</v>
      </c>
      <c r="Y18" s="1" t="s">
        <v>104</v>
      </c>
      <c r="Z18" s="61"/>
      <c r="AA18" s="9"/>
    </row>
    <row r="19" spans="1:27" ht="14.25" thickTop="1" thickBot="1" x14ac:dyDescent="0.25">
      <c r="A19" s="2"/>
      <c r="B19" s="2"/>
      <c r="C19" s="2"/>
      <c r="D19" s="2"/>
      <c r="E19" s="2"/>
      <c r="F19" s="2"/>
      <c r="G19" s="26"/>
      <c r="H19" s="3" t="s">
        <v>46</v>
      </c>
      <c r="I19" s="7" t="s">
        <v>12</v>
      </c>
      <c r="J19" s="7" t="s">
        <v>154</v>
      </c>
      <c r="K19" s="6">
        <v>403300</v>
      </c>
      <c r="L19" s="37" t="s">
        <v>105</v>
      </c>
      <c r="M19" s="52" t="s">
        <v>131</v>
      </c>
      <c r="N19" s="26"/>
      <c r="O19" s="1" t="s">
        <v>65</v>
      </c>
      <c r="P19" s="1">
        <v>9</v>
      </c>
      <c r="Q19" s="1" t="s">
        <v>97</v>
      </c>
      <c r="S19" s="1"/>
      <c r="T19" s="61">
        <f>SUM(L14,L16:L18)</f>
        <v>0</v>
      </c>
      <c r="U19" s="61" t="s">
        <v>138</v>
      </c>
      <c r="V19" s="2"/>
      <c r="W19" s="1" t="s">
        <v>106</v>
      </c>
      <c r="X19" s="1" t="s">
        <v>65</v>
      </c>
      <c r="Y19" s="1" t="s">
        <v>107</v>
      </c>
      <c r="Z19" s="61">
        <f>SUM(T18,T19)</f>
        <v>0</v>
      </c>
      <c r="AA19" s="9" t="s">
        <v>141</v>
      </c>
    </row>
    <row r="20" spans="1:27" ht="27" thickTop="1" thickBot="1" x14ac:dyDescent="0.25">
      <c r="A20" s="2"/>
      <c r="B20" s="2"/>
      <c r="C20" s="2"/>
      <c r="D20" s="2"/>
      <c r="E20" s="2"/>
      <c r="F20" s="2"/>
      <c r="G20" s="26"/>
      <c r="H20" s="3" t="s">
        <v>46</v>
      </c>
      <c r="I20" s="7" t="s">
        <v>6</v>
      </c>
      <c r="J20" s="7" t="s">
        <v>177</v>
      </c>
      <c r="K20" s="4">
        <v>430000</v>
      </c>
      <c r="L20" s="37"/>
      <c r="M20" s="52" t="s">
        <v>130</v>
      </c>
      <c r="N20" s="26"/>
      <c r="O20" s="1"/>
      <c r="P20" s="1"/>
      <c r="S20" s="1"/>
      <c r="T20" s="1"/>
      <c r="U20" s="1"/>
      <c r="V20" s="2"/>
      <c r="W20" s="1" t="s">
        <v>108</v>
      </c>
      <c r="X20" s="1" t="s">
        <v>65</v>
      </c>
      <c r="Y20" s="1" t="s">
        <v>109</v>
      </c>
      <c r="Z20" s="61">
        <f>SUM(T10,T11,T12)</f>
        <v>0</v>
      </c>
      <c r="AA20" s="3" t="s">
        <v>140</v>
      </c>
    </row>
    <row r="21" spans="1:27" ht="14.25" thickTop="1" thickBot="1" x14ac:dyDescent="0.25">
      <c r="A21" s="2"/>
      <c r="B21" s="2"/>
      <c r="C21" s="2"/>
      <c r="D21" s="2"/>
      <c r="E21" s="2"/>
      <c r="F21" s="2"/>
      <c r="G21" s="26"/>
      <c r="H21" s="3" t="s">
        <v>46</v>
      </c>
      <c r="I21" s="7" t="s">
        <v>15</v>
      </c>
      <c r="J21" s="7" t="s">
        <v>178</v>
      </c>
      <c r="K21" s="6">
        <v>431000</v>
      </c>
      <c r="L21" s="37"/>
      <c r="M21" s="52" t="s">
        <v>131</v>
      </c>
      <c r="N21" s="26"/>
      <c r="O21" s="1"/>
      <c r="P21" s="1"/>
      <c r="S21" s="1"/>
      <c r="T21" s="1"/>
      <c r="U21" s="1"/>
      <c r="V21" s="2"/>
      <c r="W21" s="1"/>
      <c r="X21" s="1"/>
      <c r="Y21" s="1"/>
      <c r="Z21" s="1"/>
    </row>
    <row r="22" spans="1:27" ht="14.25" thickTop="1" thickBot="1" x14ac:dyDescent="0.25">
      <c r="A22" s="2"/>
      <c r="B22" s="2"/>
      <c r="C22" s="2"/>
      <c r="D22" s="2"/>
      <c r="E22" s="2"/>
      <c r="F22" s="2"/>
      <c r="G22" s="26"/>
      <c r="H22" s="3" t="s">
        <v>46</v>
      </c>
      <c r="I22" s="7" t="s">
        <v>143</v>
      </c>
      <c r="J22" s="7" t="s">
        <v>144</v>
      </c>
      <c r="K22" s="6">
        <v>431040</v>
      </c>
      <c r="L22" s="37"/>
      <c r="M22" s="52" t="s">
        <v>131</v>
      </c>
      <c r="N22" s="26"/>
      <c r="O22" s="1" t="s">
        <v>65</v>
      </c>
      <c r="P22" s="1"/>
      <c r="Q22" s="1" t="s">
        <v>102</v>
      </c>
      <c r="S22" s="1"/>
      <c r="T22" s="64">
        <f>SUM(T5:T12,T13,T18:T19)</f>
        <v>0</v>
      </c>
      <c r="U22" s="61"/>
      <c r="V22" s="2"/>
      <c r="W22" s="1"/>
      <c r="X22" s="1"/>
      <c r="Y22" s="1"/>
      <c r="Z22" s="61"/>
    </row>
    <row r="23" spans="1:27" ht="14.25" thickTop="1" thickBot="1" x14ac:dyDescent="0.25">
      <c r="A23" s="2"/>
      <c r="B23" s="2"/>
      <c r="C23" s="2"/>
      <c r="D23" s="2"/>
      <c r="E23" s="2"/>
      <c r="F23" s="2"/>
      <c r="G23" s="26"/>
      <c r="H23" s="3" t="s">
        <v>46</v>
      </c>
      <c r="I23" s="7" t="s">
        <v>17</v>
      </c>
      <c r="J23" s="38"/>
      <c r="K23" s="6">
        <v>431050</v>
      </c>
      <c r="L23" s="37"/>
      <c r="M23" s="52" t="s">
        <v>131</v>
      </c>
      <c r="N23" s="26"/>
      <c r="V23" s="2"/>
      <c r="W23" s="1" t="s">
        <v>110</v>
      </c>
      <c r="X23" s="1"/>
      <c r="Y23" s="1" t="s">
        <v>111</v>
      </c>
      <c r="Z23" s="65"/>
    </row>
    <row r="24" spans="1:27" ht="14.25" thickTop="1" thickBot="1" x14ac:dyDescent="0.25">
      <c r="A24" s="2"/>
      <c r="B24" s="2"/>
      <c r="C24" s="2"/>
      <c r="D24" s="2"/>
      <c r="E24" s="2"/>
      <c r="F24" s="2"/>
      <c r="G24" s="26"/>
      <c r="H24" s="3" t="s">
        <v>46</v>
      </c>
      <c r="I24" s="7" t="s">
        <v>13</v>
      </c>
      <c r="J24" s="5"/>
      <c r="K24" s="6">
        <v>431100</v>
      </c>
      <c r="L24" s="37"/>
      <c r="M24" s="52" t="s">
        <v>131</v>
      </c>
      <c r="N24" s="26"/>
      <c r="V24" s="2"/>
      <c r="W24" s="1"/>
      <c r="X24" s="1"/>
      <c r="Y24" s="66"/>
      <c r="Z24" s="65"/>
    </row>
    <row r="25" spans="1:27" ht="14.25" thickTop="1" thickBot="1" x14ac:dyDescent="0.25">
      <c r="A25" s="2"/>
      <c r="B25" s="2"/>
      <c r="C25" s="2"/>
      <c r="D25" s="2"/>
      <c r="E25" s="2"/>
      <c r="F25" s="2"/>
      <c r="G25" s="26"/>
      <c r="H25" s="3" t="s">
        <v>46</v>
      </c>
      <c r="I25" s="7" t="s">
        <v>14</v>
      </c>
      <c r="J25" s="7" t="s">
        <v>179</v>
      </c>
      <c r="K25" s="6">
        <v>431200</v>
      </c>
      <c r="L25" s="37"/>
      <c r="M25" s="52" t="s">
        <v>131</v>
      </c>
      <c r="N25" s="26"/>
      <c r="O25" s="1"/>
      <c r="P25" s="1"/>
      <c r="T25" s="1"/>
      <c r="U25" s="1"/>
      <c r="V25" s="2"/>
      <c r="W25" s="1"/>
      <c r="X25" s="67"/>
      <c r="Y25" s="68" t="s">
        <v>173</v>
      </c>
      <c r="Z25" s="65"/>
    </row>
    <row r="26" spans="1:27" ht="14.25" thickTop="1" thickBot="1" x14ac:dyDescent="0.25">
      <c r="A26" s="2"/>
      <c r="B26" s="2"/>
      <c r="C26" s="2"/>
      <c r="D26" s="2"/>
      <c r="E26" s="2"/>
      <c r="F26" s="2"/>
      <c r="G26" s="26"/>
      <c r="H26" s="3" t="s">
        <v>46</v>
      </c>
      <c r="I26" s="7" t="s">
        <v>5</v>
      </c>
      <c r="J26" s="7" t="s">
        <v>180</v>
      </c>
      <c r="K26" s="1">
        <v>431300</v>
      </c>
      <c r="L26" s="37" t="s">
        <v>105</v>
      </c>
      <c r="M26" s="52" t="s">
        <v>131</v>
      </c>
      <c r="N26" s="26"/>
      <c r="O26" s="1"/>
      <c r="P26" s="1"/>
      <c r="S26" s="1"/>
      <c r="T26" s="1"/>
      <c r="U26" s="1"/>
      <c r="V26" s="2"/>
      <c r="W26" s="1"/>
      <c r="X26" s="1"/>
      <c r="Y26" s="1"/>
      <c r="Z26" s="1"/>
    </row>
    <row r="27" spans="1:27" ht="52.5" thickTop="1" thickBot="1" x14ac:dyDescent="0.25">
      <c r="A27" s="2"/>
      <c r="B27" s="2"/>
      <c r="C27" s="2"/>
      <c r="D27" s="2"/>
      <c r="E27" s="2"/>
      <c r="F27" s="2"/>
      <c r="G27" s="26"/>
      <c r="H27" s="3" t="s">
        <v>46</v>
      </c>
      <c r="I27" s="7" t="s">
        <v>16</v>
      </c>
      <c r="J27" s="7" t="s">
        <v>254</v>
      </c>
      <c r="K27" s="6">
        <v>434000</v>
      </c>
      <c r="L27" s="37"/>
      <c r="M27" s="52"/>
      <c r="N27" s="26"/>
      <c r="O27" s="1"/>
      <c r="P27" s="1"/>
      <c r="S27" s="1"/>
      <c r="T27" s="1"/>
      <c r="U27" s="1"/>
      <c r="V27" s="2"/>
      <c r="W27" s="51"/>
      <c r="X27" s="51"/>
      <c r="Y27" s="1" t="s">
        <v>112</v>
      </c>
      <c r="Z27" s="61">
        <f>SUM(Z6-Z7)*5%</f>
        <v>0</v>
      </c>
    </row>
    <row r="28" spans="1:27" ht="52.5" thickTop="1" thickBot="1" x14ac:dyDescent="0.25">
      <c r="A28" s="2"/>
      <c r="B28" s="2"/>
      <c r="C28" s="2"/>
      <c r="D28" s="2"/>
      <c r="E28" s="2"/>
      <c r="F28" s="2"/>
      <c r="G28" s="26"/>
      <c r="H28" s="3" t="s">
        <v>46</v>
      </c>
      <c r="I28" s="7" t="s">
        <v>123</v>
      </c>
      <c r="J28" s="7" t="s">
        <v>255</v>
      </c>
      <c r="K28" s="6">
        <v>434100</v>
      </c>
      <c r="L28" s="37" t="s">
        <v>105</v>
      </c>
      <c r="M28" s="52"/>
      <c r="N28" s="26"/>
      <c r="O28" s="1"/>
      <c r="P28" s="1"/>
      <c r="S28" s="1"/>
      <c r="T28" s="1"/>
      <c r="U28" s="1"/>
      <c r="V28" s="2"/>
      <c r="W28" s="1"/>
      <c r="X28" s="1"/>
      <c r="Y28" s="1" t="s">
        <v>113</v>
      </c>
      <c r="Z28" s="61">
        <v>300</v>
      </c>
    </row>
    <row r="29" spans="1:27" ht="14.25" thickTop="1" thickBot="1" x14ac:dyDescent="0.25">
      <c r="A29" s="2"/>
      <c r="B29" s="2"/>
      <c r="C29" s="2"/>
      <c r="D29" s="2"/>
      <c r="E29" s="2"/>
      <c r="F29" s="2"/>
      <c r="G29" s="26"/>
      <c r="H29" s="3" t="s">
        <v>46</v>
      </c>
      <c r="I29" s="7" t="s">
        <v>150</v>
      </c>
      <c r="J29" s="7" t="s">
        <v>151</v>
      </c>
      <c r="K29" s="6">
        <v>434010</v>
      </c>
      <c r="L29" s="37"/>
      <c r="M29" s="52" t="s">
        <v>162</v>
      </c>
      <c r="N29" s="26"/>
      <c r="O29" s="1"/>
      <c r="P29" s="1"/>
      <c r="S29" s="1"/>
      <c r="T29" s="1"/>
      <c r="U29" s="1"/>
      <c r="V29" s="2"/>
      <c r="W29" s="1"/>
      <c r="X29" s="1"/>
      <c r="Y29" s="1"/>
      <c r="Z29" s="61"/>
    </row>
    <row r="30" spans="1:27" ht="14.25" thickTop="1" thickBot="1" x14ac:dyDescent="0.25">
      <c r="A30" s="2"/>
      <c r="B30" s="2"/>
      <c r="C30" s="2"/>
      <c r="D30" s="2"/>
      <c r="E30" s="2"/>
      <c r="F30" s="2"/>
      <c r="G30" s="26"/>
      <c r="H30" s="3" t="s">
        <v>46</v>
      </c>
      <c r="I30" s="7" t="s">
        <v>145</v>
      </c>
      <c r="J30" s="7" t="s">
        <v>192</v>
      </c>
      <c r="K30" s="8">
        <v>434500</v>
      </c>
      <c r="L30" s="37" t="s">
        <v>105</v>
      </c>
      <c r="M30" s="52"/>
      <c r="N30" s="26"/>
      <c r="O30" s="27"/>
      <c r="P30" s="27"/>
      <c r="Q30"/>
      <c r="R30"/>
      <c r="S30" s="27"/>
      <c r="T30" s="27"/>
      <c r="U30" s="27"/>
      <c r="V30" s="26"/>
      <c r="W30" s="27"/>
      <c r="X30" s="27"/>
      <c r="Y30" s="27"/>
      <c r="Z30" s="30"/>
    </row>
    <row r="31" spans="1:27" ht="27" thickTop="1" thickBot="1" x14ac:dyDescent="0.25">
      <c r="A31" s="2"/>
      <c r="B31" s="2"/>
      <c r="C31" s="2"/>
      <c r="D31" s="2"/>
      <c r="E31" s="2"/>
      <c r="F31" s="2"/>
      <c r="G31" s="26"/>
      <c r="H31" s="3" t="s">
        <v>46</v>
      </c>
      <c r="I31" s="7" t="s">
        <v>152</v>
      </c>
      <c r="J31" s="7" t="s">
        <v>155</v>
      </c>
      <c r="K31" s="6">
        <v>470000</v>
      </c>
      <c r="L31" s="37" t="s">
        <v>105</v>
      </c>
      <c r="M31" s="52" t="s">
        <v>131</v>
      </c>
      <c r="N31" s="26"/>
      <c r="O31" s="27"/>
      <c r="P31" s="27"/>
      <c r="Q31"/>
      <c r="R31"/>
      <c r="S31" s="27"/>
      <c r="T31" s="27"/>
      <c r="U31" s="27"/>
      <c r="V31" s="26"/>
      <c r="W31" s="27"/>
      <c r="X31" s="27"/>
      <c r="Y31" s="27"/>
      <c r="Z31" s="32"/>
    </row>
    <row r="32" spans="1:27" ht="78" thickTop="1" thickBot="1" x14ac:dyDescent="0.25">
      <c r="A32" s="2"/>
      <c r="B32" s="2"/>
      <c r="C32" s="2"/>
      <c r="D32" s="2"/>
      <c r="E32" s="2"/>
      <c r="F32" s="2"/>
      <c r="G32" s="26"/>
      <c r="H32" s="3" t="s">
        <v>48</v>
      </c>
      <c r="I32" s="7" t="s">
        <v>231</v>
      </c>
      <c r="J32" s="7" t="s">
        <v>232</v>
      </c>
      <c r="K32" s="6">
        <v>621000</v>
      </c>
      <c r="L32" s="37"/>
      <c r="M32" s="52" t="s">
        <v>132</v>
      </c>
      <c r="N32" s="26"/>
      <c r="O32" s="27"/>
      <c r="P32" s="27"/>
      <c r="Q32"/>
      <c r="R32"/>
      <c r="S32" s="27"/>
      <c r="T32" s="27"/>
      <c r="U32" s="27"/>
      <c r="V32" s="26"/>
      <c r="W32" s="27"/>
      <c r="X32" s="27"/>
      <c r="Y32" s="27"/>
      <c r="Z32" s="31"/>
    </row>
    <row r="33" spans="1:26" ht="39.75" thickTop="1" thickBot="1" x14ac:dyDescent="0.25">
      <c r="A33" s="2"/>
      <c r="B33" s="2"/>
      <c r="C33" s="2"/>
      <c r="D33" s="2"/>
      <c r="E33" s="2"/>
      <c r="F33" s="2"/>
      <c r="G33" s="26"/>
      <c r="H33" s="3" t="s">
        <v>48</v>
      </c>
      <c r="I33" s="7" t="s">
        <v>230</v>
      </c>
      <c r="J33" s="7" t="s">
        <v>229</v>
      </c>
      <c r="K33" s="39" t="s">
        <v>228</v>
      </c>
      <c r="L33" s="37"/>
      <c r="M33" s="52" t="s">
        <v>132</v>
      </c>
      <c r="N33" s="26"/>
      <c r="O33" s="27"/>
      <c r="P33" s="27"/>
      <c r="Q33"/>
      <c r="R33"/>
      <c r="S33" s="27"/>
      <c r="T33" s="27"/>
      <c r="U33" s="27"/>
      <c r="V33" s="26"/>
      <c r="W33" s="27"/>
      <c r="X33" s="27"/>
      <c r="Y33" s="27"/>
      <c r="Z33" s="31"/>
    </row>
    <row r="34" spans="1:26" ht="65.25" thickTop="1" thickBot="1" x14ac:dyDescent="0.25">
      <c r="A34" s="2"/>
      <c r="B34" s="2"/>
      <c r="C34" s="2"/>
      <c r="D34" s="2"/>
      <c r="E34" s="2"/>
      <c r="F34" s="2"/>
      <c r="G34" s="26"/>
      <c r="H34" s="3" t="s">
        <v>48</v>
      </c>
      <c r="I34" s="1" t="s">
        <v>233</v>
      </c>
      <c r="J34" s="7" t="s">
        <v>234</v>
      </c>
      <c r="K34" s="1">
        <v>650100</v>
      </c>
      <c r="L34" s="37"/>
      <c r="M34" s="52" t="s">
        <v>133</v>
      </c>
      <c r="N34" s="26"/>
      <c r="O34" s="27"/>
      <c r="P34" s="27"/>
      <c r="Q34"/>
      <c r="R34"/>
      <c r="S34" s="27"/>
      <c r="T34" s="27"/>
      <c r="U34" s="27"/>
      <c r="V34" s="26"/>
      <c r="W34" s="27"/>
      <c r="X34" s="27"/>
      <c r="Y34" s="27"/>
      <c r="Z34" s="32"/>
    </row>
    <row r="35" spans="1:26" ht="39.75" thickTop="1" thickBot="1" x14ac:dyDescent="0.25">
      <c r="A35" s="2"/>
      <c r="B35" s="2"/>
      <c r="C35" s="2"/>
      <c r="D35" s="2"/>
      <c r="E35" s="2"/>
      <c r="F35" s="2"/>
      <c r="G35" s="26"/>
      <c r="H35" s="3" t="s">
        <v>48</v>
      </c>
      <c r="I35" s="56" t="s">
        <v>181</v>
      </c>
      <c r="J35" s="7" t="s">
        <v>196</v>
      </c>
      <c r="K35" s="6">
        <v>650120</v>
      </c>
      <c r="L35" s="37" t="s">
        <v>105</v>
      </c>
      <c r="M35" s="52"/>
      <c r="N35" s="26"/>
      <c r="O35" s="27"/>
      <c r="P35" s="27"/>
      <c r="Q35"/>
      <c r="R35"/>
      <c r="S35" s="27"/>
      <c r="T35" s="27"/>
      <c r="U35" s="27"/>
      <c r="V35" s="26"/>
      <c r="W35" s="27"/>
      <c r="X35" s="27"/>
      <c r="Y35" s="27"/>
      <c r="Z35" s="32"/>
    </row>
    <row r="36" spans="1:26" ht="14.25" thickTop="1" thickBot="1" x14ac:dyDescent="0.25">
      <c r="A36" s="2"/>
      <c r="B36" s="2"/>
      <c r="C36" s="2"/>
      <c r="D36" s="2"/>
      <c r="E36" s="2"/>
      <c r="F36" s="2"/>
      <c r="G36" s="26"/>
      <c r="H36" s="3" t="s">
        <v>48</v>
      </c>
      <c r="I36" s="57" t="s">
        <v>124</v>
      </c>
      <c r="J36" s="7"/>
      <c r="K36" s="47" t="s">
        <v>125</v>
      </c>
      <c r="L36" s="37" t="s">
        <v>105</v>
      </c>
      <c r="M36" s="52" t="s">
        <v>133</v>
      </c>
      <c r="N36" s="26"/>
      <c r="O36" s="28"/>
      <c r="P36" s="27"/>
      <c r="Q36" s="27"/>
      <c r="R36"/>
      <c r="S36" s="27"/>
      <c r="T36" s="27"/>
      <c r="U36" s="27"/>
      <c r="V36" s="26"/>
      <c r="W36" s="27"/>
      <c r="X36" s="27"/>
    </row>
    <row r="37" spans="1:26" ht="27" thickTop="1" thickBot="1" x14ac:dyDescent="0.25">
      <c r="A37" s="2"/>
      <c r="B37" s="2"/>
      <c r="C37" s="2"/>
      <c r="D37" s="2"/>
      <c r="E37" s="2"/>
      <c r="F37" s="2"/>
      <c r="G37" s="26"/>
      <c r="H37" s="3" t="s">
        <v>48</v>
      </c>
      <c r="I37" s="1" t="s">
        <v>235</v>
      </c>
      <c r="J37" s="7" t="s">
        <v>236</v>
      </c>
      <c r="K37" s="1">
        <v>652500</v>
      </c>
      <c r="L37" s="37" t="s">
        <v>105</v>
      </c>
      <c r="M37" s="52" t="s">
        <v>133</v>
      </c>
      <c r="N37" s="26"/>
      <c r="O37" s="27"/>
      <c r="P37" s="27"/>
      <c r="Q37"/>
      <c r="R37"/>
      <c r="S37" s="27"/>
      <c r="T37" s="27"/>
      <c r="U37" s="27"/>
      <c r="V37" s="26"/>
      <c r="W37" s="27"/>
      <c r="X37" s="27"/>
    </row>
    <row r="38" spans="1:26" ht="39.75" thickTop="1" thickBot="1" x14ac:dyDescent="0.25">
      <c r="A38" s="2"/>
      <c r="B38" s="2"/>
      <c r="C38" s="2"/>
      <c r="D38" s="2"/>
      <c r="E38" s="2"/>
      <c r="F38" s="2"/>
      <c r="G38" s="26"/>
      <c r="H38" s="3" t="s">
        <v>48</v>
      </c>
      <c r="I38" s="7" t="s">
        <v>24</v>
      </c>
      <c r="J38" s="7" t="s">
        <v>217</v>
      </c>
      <c r="K38" s="6">
        <v>652600</v>
      </c>
      <c r="L38" s="37"/>
      <c r="M38" s="52" t="s">
        <v>133</v>
      </c>
      <c r="N38" s="26"/>
      <c r="O38" s="27"/>
      <c r="P38" s="27"/>
      <c r="Q38"/>
      <c r="R38"/>
      <c r="S38" s="27"/>
      <c r="T38" s="27"/>
      <c r="U38" s="27"/>
      <c r="V38" s="26"/>
      <c r="W38" s="27"/>
      <c r="X38" s="27"/>
      <c r="Y38" s="27"/>
      <c r="Z38" s="27"/>
    </row>
    <row r="39" spans="1:26" ht="14.25" thickTop="1" thickBot="1" x14ac:dyDescent="0.25">
      <c r="A39" s="2"/>
      <c r="B39" s="2"/>
      <c r="C39" s="2"/>
      <c r="D39" s="2"/>
      <c r="E39" s="2"/>
      <c r="F39" s="2"/>
      <c r="G39" s="26"/>
      <c r="H39" s="3" t="s">
        <v>48</v>
      </c>
      <c r="I39" s="7" t="s">
        <v>7</v>
      </c>
      <c r="J39" s="7" t="s">
        <v>11</v>
      </c>
      <c r="K39" s="1">
        <v>660300</v>
      </c>
      <c r="L39" s="37"/>
      <c r="M39" s="52" t="s">
        <v>133</v>
      </c>
      <c r="N39" s="26"/>
      <c r="O39" s="27"/>
      <c r="P39" s="27"/>
      <c r="Q39"/>
      <c r="R39"/>
      <c r="S39" s="27"/>
      <c r="T39" s="27"/>
      <c r="U39" s="27"/>
      <c r="V39" s="26"/>
      <c r="W39" s="27"/>
      <c r="X39" s="27"/>
      <c r="Y39" s="27"/>
      <c r="Z39" s="27"/>
    </row>
    <row r="40" spans="1:26" ht="52.5" thickTop="1" thickBot="1" x14ac:dyDescent="0.25">
      <c r="A40" s="2"/>
      <c r="B40" s="2"/>
      <c r="C40" s="2"/>
      <c r="D40" s="2"/>
      <c r="E40" s="2"/>
      <c r="F40" s="2"/>
      <c r="G40" s="26"/>
      <c r="H40" s="3" t="s">
        <v>48</v>
      </c>
      <c r="I40" s="7" t="s">
        <v>10</v>
      </c>
      <c r="J40" s="7" t="s">
        <v>247</v>
      </c>
      <c r="K40" s="1">
        <v>661000</v>
      </c>
      <c r="L40" s="37"/>
      <c r="M40" s="52" t="s">
        <v>133</v>
      </c>
      <c r="N40" s="26"/>
      <c r="O40" s="27"/>
      <c r="P40" s="27"/>
      <c r="Q40"/>
      <c r="R40"/>
      <c r="S40" s="27"/>
      <c r="T40" s="27"/>
      <c r="U40" s="27"/>
      <c r="V40" s="26"/>
      <c r="W40" s="27"/>
      <c r="X40" s="27"/>
      <c r="Y40" s="27"/>
      <c r="Z40" s="27"/>
    </row>
    <row r="41" spans="1:26" ht="27" thickTop="1" thickBot="1" x14ac:dyDescent="0.25">
      <c r="A41" s="2"/>
      <c r="B41" s="2"/>
      <c r="C41" s="2"/>
      <c r="D41" s="2"/>
      <c r="E41" s="2"/>
      <c r="F41" s="2"/>
      <c r="G41" s="26"/>
      <c r="H41" s="3" t="s">
        <v>48</v>
      </c>
      <c r="I41" s="57" t="s">
        <v>182</v>
      </c>
      <c r="J41" s="7" t="s">
        <v>119</v>
      </c>
      <c r="K41" s="36" t="s">
        <v>120</v>
      </c>
      <c r="L41" s="37"/>
      <c r="M41" s="52" t="s">
        <v>133</v>
      </c>
      <c r="N41" s="26"/>
      <c r="O41" s="27"/>
      <c r="P41" s="27"/>
      <c r="Q41"/>
      <c r="R41"/>
      <c r="S41" s="27"/>
      <c r="T41" s="27"/>
      <c r="U41" s="27"/>
      <c r="V41" s="26"/>
      <c r="W41" s="27"/>
      <c r="X41" s="27"/>
    </row>
    <row r="42" spans="1:26" ht="27" thickTop="1" thickBot="1" x14ac:dyDescent="0.25">
      <c r="A42" s="2"/>
      <c r="B42" s="2"/>
      <c r="C42" s="2"/>
      <c r="D42" s="2"/>
      <c r="E42" s="2"/>
      <c r="F42" s="2"/>
      <c r="G42" s="26"/>
      <c r="H42" s="3" t="s">
        <v>48</v>
      </c>
      <c r="I42" s="7" t="s">
        <v>42</v>
      </c>
      <c r="J42" s="7" t="s">
        <v>156</v>
      </c>
      <c r="K42" s="1">
        <v>661200</v>
      </c>
      <c r="L42" s="37" t="s">
        <v>105</v>
      </c>
      <c r="M42" s="52" t="s">
        <v>133</v>
      </c>
      <c r="N42" s="26"/>
      <c r="O42" s="27"/>
      <c r="P42" s="27"/>
      <c r="Q42"/>
      <c r="R42"/>
      <c r="S42" s="27"/>
      <c r="T42" s="27"/>
      <c r="U42" s="27"/>
      <c r="V42" s="26"/>
      <c r="W42" s="27"/>
      <c r="X42" s="27"/>
    </row>
    <row r="43" spans="1:26" ht="14.25" thickTop="1" thickBot="1" x14ac:dyDescent="0.25">
      <c r="A43" s="2"/>
      <c r="B43" s="2"/>
      <c r="C43" s="2"/>
      <c r="D43" s="2"/>
      <c r="E43" s="2"/>
      <c r="F43" s="2"/>
      <c r="G43" s="26"/>
      <c r="H43" s="3" t="s">
        <v>48</v>
      </c>
      <c r="I43" s="7" t="s">
        <v>27</v>
      </c>
      <c r="J43" s="50" t="s">
        <v>174</v>
      </c>
      <c r="K43" s="1">
        <v>661400</v>
      </c>
      <c r="L43" s="37" t="s">
        <v>105</v>
      </c>
      <c r="M43" s="52" t="s">
        <v>133</v>
      </c>
      <c r="N43" s="26"/>
      <c r="O43" s="27"/>
      <c r="P43" s="27"/>
      <c r="Q43"/>
      <c r="R43"/>
      <c r="S43" s="27"/>
      <c r="T43" s="27"/>
      <c r="U43" s="27"/>
      <c r="V43" s="26"/>
    </row>
    <row r="44" spans="1:26" ht="39.75" thickTop="1" thickBot="1" x14ac:dyDescent="0.25">
      <c r="A44" s="2"/>
      <c r="B44" s="2"/>
      <c r="C44" s="2"/>
      <c r="D44" s="2"/>
      <c r="E44" s="2"/>
      <c r="F44" s="2"/>
      <c r="G44" s="26"/>
      <c r="H44" s="3" t="s">
        <v>48</v>
      </c>
      <c r="I44" s="7" t="s">
        <v>9</v>
      </c>
      <c r="J44" s="7" t="s">
        <v>218</v>
      </c>
      <c r="K44" s="1">
        <v>661600</v>
      </c>
      <c r="L44" s="37"/>
      <c r="M44" s="52" t="s">
        <v>171</v>
      </c>
      <c r="N44" s="26"/>
      <c r="O44" s="27"/>
      <c r="P44" s="27"/>
      <c r="Q44"/>
      <c r="R44"/>
      <c r="S44" s="27"/>
      <c r="T44" s="27"/>
      <c r="U44" s="27"/>
      <c r="V44" s="26"/>
      <c r="W44" s="27"/>
      <c r="X44" s="27"/>
      <c r="Y44" s="27"/>
      <c r="Z44" s="27"/>
    </row>
    <row r="45" spans="1:26" ht="14.25" thickTop="1" thickBot="1" x14ac:dyDescent="0.25">
      <c r="A45" s="2"/>
      <c r="B45" s="2"/>
      <c r="C45" s="2"/>
      <c r="D45" s="2"/>
      <c r="E45" s="2"/>
      <c r="F45" s="2"/>
      <c r="H45" s="3" t="s">
        <v>48</v>
      </c>
      <c r="I45" s="7" t="s">
        <v>28</v>
      </c>
      <c r="J45" s="5"/>
      <c r="K45" s="1">
        <v>661610</v>
      </c>
      <c r="L45" s="37" t="s">
        <v>105</v>
      </c>
      <c r="M45" s="52" t="s">
        <v>133</v>
      </c>
    </row>
    <row r="46" spans="1:26" ht="52.5" thickTop="1" thickBot="1" x14ac:dyDescent="0.25">
      <c r="A46" s="2"/>
      <c r="B46" s="2"/>
      <c r="C46" s="2"/>
      <c r="D46" s="2"/>
      <c r="E46" s="2"/>
      <c r="F46" s="2"/>
      <c r="H46" s="3" t="s">
        <v>48</v>
      </c>
      <c r="I46" s="7" t="s">
        <v>23</v>
      </c>
      <c r="J46" s="7" t="s">
        <v>248</v>
      </c>
      <c r="K46" s="8">
        <v>661800</v>
      </c>
      <c r="L46" s="37" t="s">
        <v>105</v>
      </c>
      <c r="M46" s="52" t="s">
        <v>133</v>
      </c>
    </row>
    <row r="47" spans="1:26" ht="27" thickTop="1" thickBot="1" x14ac:dyDescent="0.25">
      <c r="A47" s="2"/>
      <c r="B47" s="2"/>
      <c r="C47" s="2"/>
      <c r="D47" s="2"/>
      <c r="E47" s="2"/>
      <c r="F47" s="2"/>
      <c r="H47" s="3" t="s">
        <v>48</v>
      </c>
      <c r="I47" s="7" t="s">
        <v>29</v>
      </c>
      <c r="J47" s="7" t="s">
        <v>223</v>
      </c>
      <c r="K47" s="1">
        <v>661900</v>
      </c>
      <c r="L47" s="37" t="s">
        <v>105</v>
      </c>
      <c r="M47" s="52" t="s">
        <v>133</v>
      </c>
    </row>
    <row r="48" spans="1:26" ht="14.25" thickTop="1" thickBot="1" x14ac:dyDescent="0.25">
      <c r="A48" s="2"/>
      <c r="B48" s="2"/>
      <c r="C48" s="2"/>
      <c r="D48" s="2"/>
      <c r="E48" s="2"/>
      <c r="F48" s="2"/>
      <c r="H48" s="3" t="s">
        <v>48</v>
      </c>
      <c r="I48" s="7" t="s">
        <v>21</v>
      </c>
      <c r="J48" s="5"/>
      <c r="K48" s="1">
        <v>661950</v>
      </c>
      <c r="L48" s="37" t="s">
        <v>105</v>
      </c>
      <c r="M48" s="52" t="s">
        <v>133</v>
      </c>
    </row>
    <row r="49" spans="1:63" ht="14.25" thickTop="1" thickBot="1" x14ac:dyDescent="0.25">
      <c r="A49" s="2"/>
      <c r="B49" s="2"/>
      <c r="C49" s="2"/>
      <c r="D49" s="2"/>
      <c r="E49" s="2"/>
      <c r="F49" s="2"/>
      <c r="H49" s="3" t="s">
        <v>48</v>
      </c>
      <c r="I49" s="7" t="s">
        <v>8</v>
      </c>
      <c r="J49" s="5"/>
      <c r="K49" s="1">
        <v>662000</v>
      </c>
      <c r="L49" s="37"/>
      <c r="M49" s="52" t="s">
        <v>133</v>
      </c>
    </row>
    <row r="50" spans="1:63" ht="14.25" thickTop="1" thickBot="1" x14ac:dyDescent="0.25">
      <c r="A50" s="2"/>
      <c r="B50" s="2"/>
      <c r="C50" s="2"/>
      <c r="D50" s="2"/>
      <c r="E50" s="2"/>
      <c r="F50" s="2"/>
      <c r="H50" s="3" t="s">
        <v>48</v>
      </c>
      <c r="I50" s="57" t="s">
        <v>121</v>
      </c>
      <c r="J50" s="7" t="s">
        <v>157</v>
      </c>
      <c r="K50" s="47" t="s">
        <v>122</v>
      </c>
      <c r="L50" s="37" t="s">
        <v>105</v>
      </c>
      <c r="M50" s="52" t="s">
        <v>133</v>
      </c>
    </row>
    <row r="51" spans="1:63" ht="14.25" thickTop="1" thickBot="1" x14ac:dyDescent="0.25">
      <c r="A51" s="2"/>
      <c r="B51" s="2"/>
      <c r="C51" s="2"/>
      <c r="D51" s="2"/>
      <c r="E51" s="2"/>
      <c r="F51" s="2"/>
      <c r="H51" s="3" t="s">
        <v>48</v>
      </c>
      <c r="I51" s="7" t="s">
        <v>25</v>
      </c>
      <c r="J51" s="7" t="s">
        <v>147</v>
      </c>
      <c r="K51" s="1">
        <v>662100</v>
      </c>
      <c r="L51" s="37" t="s">
        <v>105</v>
      </c>
      <c r="M51" s="52" t="s">
        <v>133</v>
      </c>
    </row>
    <row r="52" spans="1:63" ht="14.25" thickTop="1" thickBot="1" x14ac:dyDescent="0.25">
      <c r="A52" s="2"/>
      <c r="B52" s="2"/>
      <c r="C52" s="2"/>
      <c r="D52" s="2"/>
      <c r="E52" s="2"/>
      <c r="F52" s="2"/>
      <c r="H52" s="3" t="s">
        <v>48</v>
      </c>
      <c r="I52" s="7" t="s">
        <v>26</v>
      </c>
      <c r="J52" s="7" t="s">
        <v>146</v>
      </c>
      <c r="K52" s="1">
        <v>662200</v>
      </c>
      <c r="L52" s="37" t="s">
        <v>105</v>
      </c>
      <c r="M52" s="52" t="s">
        <v>133</v>
      </c>
    </row>
    <row r="53" spans="1:63" ht="14.25" thickTop="1" thickBot="1" x14ac:dyDescent="0.25">
      <c r="A53" s="2"/>
      <c r="B53" s="2"/>
      <c r="C53" s="2"/>
      <c r="D53" s="2"/>
      <c r="E53" s="2"/>
      <c r="F53" s="2"/>
      <c r="H53" s="3" t="s">
        <v>48</v>
      </c>
      <c r="I53" s="7" t="s">
        <v>22</v>
      </c>
      <c r="J53" s="48"/>
      <c r="K53" s="6">
        <v>662300</v>
      </c>
      <c r="L53" s="37" t="s">
        <v>105</v>
      </c>
      <c r="M53" s="52" t="s">
        <v>133</v>
      </c>
    </row>
    <row r="54" spans="1:63" ht="14.25" thickTop="1" thickBot="1" x14ac:dyDescent="0.25">
      <c r="A54" s="2"/>
      <c r="B54" s="2"/>
      <c r="C54" s="2"/>
      <c r="D54" s="2"/>
      <c r="E54" s="2"/>
      <c r="F54" s="2"/>
      <c r="H54" s="9" t="s">
        <v>48</v>
      </c>
      <c r="I54" s="7" t="s">
        <v>148</v>
      </c>
      <c r="J54" s="7" t="s">
        <v>149</v>
      </c>
      <c r="K54" s="1">
        <v>670000</v>
      </c>
      <c r="L54" s="37"/>
      <c r="M54" s="52" t="s">
        <v>133</v>
      </c>
    </row>
    <row r="55" spans="1:63" ht="27" thickTop="1" thickBot="1" x14ac:dyDescent="0.25">
      <c r="A55" s="2"/>
      <c r="B55" s="2"/>
      <c r="C55" s="2"/>
      <c r="D55" s="2"/>
      <c r="E55" s="2"/>
      <c r="F55" s="2"/>
      <c r="H55" s="9" t="s">
        <v>48</v>
      </c>
      <c r="I55" s="7" t="s">
        <v>237</v>
      </c>
      <c r="J55" s="7"/>
      <c r="K55" s="1">
        <v>670300</v>
      </c>
      <c r="L55" s="37"/>
      <c r="M55" s="52" t="s">
        <v>133</v>
      </c>
    </row>
    <row r="56" spans="1:63" ht="27" thickTop="1" thickBot="1" x14ac:dyDescent="0.25">
      <c r="A56" s="2"/>
      <c r="B56" s="2"/>
      <c r="C56" s="2"/>
      <c r="D56" s="2"/>
      <c r="E56" s="2"/>
      <c r="F56" s="2"/>
      <c r="H56" s="9" t="s">
        <v>48</v>
      </c>
      <c r="I56" s="7" t="s">
        <v>238</v>
      </c>
      <c r="J56" s="7" t="s">
        <v>236</v>
      </c>
      <c r="K56" s="1">
        <v>671110</v>
      </c>
      <c r="L56" s="37"/>
      <c r="M56" s="52" t="s">
        <v>133</v>
      </c>
    </row>
    <row r="57" spans="1:63" ht="27" thickTop="1" thickBot="1" x14ac:dyDescent="0.25">
      <c r="A57" s="2"/>
      <c r="B57" s="2"/>
      <c r="C57" s="2"/>
      <c r="D57" s="2"/>
      <c r="E57" s="2"/>
      <c r="F57" s="2"/>
      <c r="H57" s="3" t="s">
        <v>48</v>
      </c>
      <c r="I57" s="7" t="s">
        <v>239</v>
      </c>
      <c r="J57" s="7" t="s">
        <v>236</v>
      </c>
      <c r="K57" s="1">
        <v>671210</v>
      </c>
      <c r="L57" s="37"/>
      <c r="M57" s="52" t="s">
        <v>133</v>
      </c>
    </row>
    <row r="58" spans="1:63" ht="27" thickTop="1" thickBot="1" x14ac:dyDescent="0.25">
      <c r="A58" s="2"/>
      <c r="B58" s="2"/>
      <c r="C58" s="2"/>
      <c r="D58" s="2"/>
      <c r="E58" s="2"/>
      <c r="F58" s="2"/>
      <c r="H58" s="3" t="s">
        <v>48</v>
      </c>
      <c r="I58" s="80" t="s">
        <v>264</v>
      </c>
      <c r="J58" s="7" t="s">
        <v>105</v>
      </c>
      <c r="K58" s="1">
        <v>672100</v>
      </c>
      <c r="L58" s="37"/>
      <c r="M58" s="52" t="s">
        <v>133</v>
      </c>
    </row>
    <row r="59" spans="1:63" ht="27" thickTop="1" thickBot="1" x14ac:dyDescent="0.25">
      <c r="A59" s="2"/>
      <c r="B59" s="2"/>
      <c r="C59" s="2"/>
      <c r="D59" s="2"/>
      <c r="E59" s="2"/>
      <c r="F59" s="2"/>
      <c r="H59" s="3" t="s">
        <v>48</v>
      </c>
      <c r="I59" s="7" t="s">
        <v>240</v>
      </c>
      <c r="J59" s="7"/>
      <c r="K59" s="1">
        <v>672200</v>
      </c>
      <c r="L59" s="37"/>
      <c r="M59" s="52" t="s">
        <v>133</v>
      </c>
    </row>
    <row r="60" spans="1:63" ht="27" thickTop="1" thickBot="1" x14ac:dyDescent="0.25">
      <c r="A60" s="2"/>
      <c r="B60" s="2"/>
      <c r="C60" s="2"/>
      <c r="D60" s="2"/>
      <c r="E60" s="2"/>
      <c r="F60" s="2"/>
      <c r="H60" s="3" t="s">
        <v>48</v>
      </c>
      <c r="I60" s="81" t="s">
        <v>265</v>
      </c>
      <c r="J60" s="7"/>
      <c r="K60" s="1">
        <v>672250</v>
      </c>
      <c r="L60" s="37"/>
      <c r="M60" s="52" t="s">
        <v>133</v>
      </c>
    </row>
    <row r="61" spans="1:63" ht="14.25" thickTop="1" thickBot="1" x14ac:dyDescent="0.25">
      <c r="A61" s="2"/>
      <c r="B61" s="2"/>
      <c r="C61" s="2"/>
      <c r="D61" s="2"/>
      <c r="E61" s="2"/>
      <c r="F61" s="2"/>
      <c r="H61" s="3" t="s">
        <v>48</v>
      </c>
      <c r="I61" s="79" t="s">
        <v>263</v>
      </c>
      <c r="J61" s="7"/>
      <c r="K61" s="1">
        <v>672400</v>
      </c>
      <c r="L61" s="37"/>
      <c r="M61" s="52" t="s">
        <v>133</v>
      </c>
    </row>
    <row r="62" spans="1:63" s="2" customFormat="1" ht="14.25" thickTop="1" thickBot="1" x14ac:dyDescent="0.25">
      <c r="G62" s="3"/>
      <c r="H62" s="3" t="s">
        <v>48</v>
      </c>
      <c r="I62" s="7" t="s">
        <v>20</v>
      </c>
      <c r="J62" s="7" t="s">
        <v>158</v>
      </c>
      <c r="K62" s="8">
        <v>680400</v>
      </c>
      <c r="L62" s="37" t="s">
        <v>105</v>
      </c>
      <c r="M62" s="52" t="s">
        <v>134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s="2" customFormat="1" ht="27" thickTop="1" thickBot="1" x14ac:dyDescent="0.25">
      <c r="G63" s="3"/>
      <c r="H63" s="3" t="s">
        <v>48</v>
      </c>
      <c r="I63" s="7" t="s">
        <v>30</v>
      </c>
      <c r="J63" s="7" t="s">
        <v>183</v>
      </c>
      <c r="K63" s="1">
        <v>691000</v>
      </c>
      <c r="L63" s="37" t="s">
        <v>105</v>
      </c>
      <c r="M63" s="52" t="s">
        <v>133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s="2" customFormat="1" ht="27" thickTop="1" thickBot="1" x14ac:dyDescent="0.25">
      <c r="G64" s="3"/>
      <c r="H64" s="3" t="s">
        <v>48</v>
      </c>
      <c r="I64" s="7" t="s">
        <v>193</v>
      </c>
      <c r="J64" s="5" t="s">
        <v>246</v>
      </c>
      <c r="K64" s="1">
        <v>692000</v>
      </c>
      <c r="L64" s="37" t="s">
        <v>105</v>
      </c>
      <c r="M64" s="52" t="s">
        <v>133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7:63" s="2" customFormat="1" ht="27" thickTop="1" thickBot="1" x14ac:dyDescent="0.25">
      <c r="G65" s="3"/>
      <c r="H65" s="3" t="s">
        <v>48</v>
      </c>
      <c r="I65" s="7" t="s">
        <v>194</v>
      </c>
      <c r="J65" s="7" t="s">
        <v>245</v>
      </c>
      <c r="K65" s="1">
        <v>692100</v>
      </c>
      <c r="L65" s="37" t="s">
        <v>105</v>
      </c>
      <c r="M65" s="52" t="s">
        <v>133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7:63" s="2" customFormat="1" ht="27" thickTop="1" thickBot="1" x14ac:dyDescent="0.25">
      <c r="G66" s="3"/>
      <c r="H66" s="3" t="s">
        <v>48</v>
      </c>
      <c r="I66" s="7" t="s">
        <v>31</v>
      </c>
      <c r="J66" s="7" t="s">
        <v>175</v>
      </c>
      <c r="K66" s="1">
        <v>692150</v>
      </c>
      <c r="L66" s="37" t="s">
        <v>105</v>
      </c>
      <c r="M66" s="52" t="s">
        <v>133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7:63" s="2" customFormat="1" ht="14.25" thickTop="1" thickBot="1" x14ac:dyDescent="0.25">
      <c r="G67" s="3"/>
      <c r="H67" s="3" t="s">
        <v>48</v>
      </c>
      <c r="I67" s="7" t="s">
        <v>32</v>
      </c>
      <c r="J67" s="5"/>
      <c r="K67" s="1">
        <v>692200</v>
      </c>
      <c r="L67" s="37" t="s">
        <v>105</v>
      </c>
      <c r="M67" s="52" t="s">
        <v>133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7:63" s="2" customFormat="1" ht="39.75" thickTop="1" thickBot="1" x14ac:dyDescent="0.25">
      <c r="G68" s="3"/>
      <c r="H68" s="3" t="s">
        <v>48</v>
      </c>
      <c r="I68" s="7" t="s">
        <v>33</v>
      </c>
      <c r="J68" s="7" t="s">
        <v>224</v>
      </c>
      <c r="K68" s="1">
        <v>693000</v>
      </c>
      <c r="L68" s="37" t="s">
        <v>105</v>
      </c>
      <c r="M68" s="52" t="s">
        <v>133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7:63" s="2" customFormat="1" ht="14.25" thickTop="1" thickBot="1" x14ac:dyDescent="0.25">
      <c r="G69" s="3"/>
      <c r="H69" s="3" t="s">
        <v>48</v>
      </c>
      <c r="I69" s="7" t="s">
        <v>34</v>
      </c>
      <c r="J69" s="7" t="s">
        <v>225</v>
      </c>
      <c r="K69" s="1">
        <v>693100</v>
      </c>
      <c r="L69" s="37" t="s">
        <v>105</v>
      </c>
      <c r="M69" s="52" t="s">
        <v>133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7:63" s="2" customFormat="1" ht="27" thickTop="1" thickBot="1" x14ac:dyDescent="0.25">
      <c r="G70" s="3"/>
      <c r="H70" s="3" t="s">
        <v>48</v>
      </c>
      <c r="I70" s="7" t="s">
        <v>184</v>
      </c>
      <c r="J70" s="7" t="s">
        <v>195</v>
      </c>
      <c r="K70" s="1">
        <v>693200</v>
      </c>
      <c r="L70" s="37" t="s">
        <v>105</v>
      </c>
      <c r="M70" s="52" t="s">
        <v>133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7:63" s="2" customFormat="1" ht="14.25" thickTop="1" thickBot="1" x14ac:dyDescent="0.25">
      <c r="G71" s="3"/>
      <c r="H71" s="3" t="s">
        <v>48</v>
      </c>
      <c r="I71" s="79" t="s">
        <v>262</v>
      </c>
      <c r="J71" s="7"/>
      <c r="K71" s="1">
        <v>695300</v>
      </c>
      <c r="L71" s="37"/>
      <c r="M71" s="52" t="s">
        <v>133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7:63" s="2" customFormat="1" ht="27" thickTop="1" thickBot="1" x14ac:dyDescent="0.25">
      <c r="G72" s="3"/>
      <c r="H72" s="3" t="s">
        <v>48</v>
      </c>
      <c r="I72" s="7" t="s">
        <v>242</v>
      </c>
      <c r="J72" s="7" t="s">
        <v>241</v>
      </c>
      <c r="K72" s="1">
        <v>696000</v>
      </c>
      <c r="L72" s="37"/>
      <c r="M72" s="52" t="s">
        <v>135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7:63" s="2" customFormat="1" ht="27" thickTop="1" thickBot="1" x14ac:dyDescent="0.25">
      <c r="G73" s="3"/>
      <c r="H73" s="3" t="s">
        <v>48</v>
      </c>
      <c r="I73" s="7" t="s">
        <v>214</v>
      </c>
      <c r="J73" s="7" t="s">
        <v>243</v>
      </c>
      <c r="K73" s="6">
        <v>696010</v>
      </c>
      <c r="L73" s="37"/>
      <c r="M73" s="52" t="s">
        <v>135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7:63" s="2" customFormat="1" ht="14.25" thickTop="1" thickBot="1" x14ac:dyDescent="0.25">
      <c r="G74" s="3"/>
      <c r="H74" s="3" t="s">
        <v>48</v>
      </c>
      <c r="I74" s="7" t="s">
        <v>244</v>
      </c>
      <c r="J74" s="7" t="s">
        <v>256</v>
      </c>
      <c r="K74" s="6">
        <v>696100</v>
      </c>
      <c r="L74" s="37"/>
      <c r="M74" s="52" t="s">
        <v>135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7:63" s="2" customFormat="1" ht="27" thickTop="1" thickBot="1" x14ac:dyDescent="0.25">
      <c r="G75" s="3"/>
      <c r="H75" s="3" t="s">
        <v>48</v>
      </c>
      <c r="I75" s="7" t="s">
        <v>215</v>
      </c>
      <c r="J75" s="7" t="s">
        <v>199</v>
      </c>
      <c r="K75" s="1">
        <v>696110</v>
      </c>
      <c r="L75" s="37"/>
      <c r="M75" s="52" t="s">
        <v>135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7:63" s="2" customFormat="1" ht="27" thickTop="1" thickBot="1" x14ac:dyDescent="0.25">
      <c r="G76" s="3"/>
      <c r="H76" s="3" t="s">
        <v>48</v>
      </c>
      <c r="I76" s="7" t="s">
        <v>216</v>
      </c>
      <c r="J76" s="7" t="s">
        <v>197</v>
      </c>
      <c r="K76" s="1">
        <v>696120</v>
      </c>
      <c r="L76" s="37"/>
      <c r="M76" s="52" t="s">
        <v>135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7:63" s="2" customFormat="1" ht="14.25" thickTop="1" thickBot="1" x14ac:dyDescent="0.25">
      <c r="G77" s="3"/>
      <c r="H77" s="3" t="s">
        <v>48</v>
      </c>
      <c r="I77" s="7" t="s">
        <v>35</v>
      </c>
      <c r="J77" s="49"/>
      <c r="K77" s="1">
        <v>696200</v>
      </c>
      <c r="L77" s="37" t="s">
        <v>105</v>
      </c>
      <c r="M77" s="52" t="s">
        <v>133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7:63" ht="39.75" thickTop="1" thickBot="1" x14ac:dyDescent="0.25">
      <c r="H78" s="3" t="s">
        <v>48</v>
      </c>
      <c r="I78" s="7" t="s">
        <v>36</v>
      </c>
      <c r="J78" s="7" t="s">
        <v>159</v>
      </c>
      <c r="K78" s="1">
        <v>696300</v>
      </c>
      <c r="L78" s="37" t="s">
        <v>105</v>
      </c>
      <c r="M78" s="52" t="s">
        <v>133</v>
      </c>
    </row>
    <row r="79" spans="7:63" ht="39.75" thickTop="1" thickBot="1" x14ac:dyDescent="0.25">
      <c r="H79" s="3" t="s">
        <v>48</v>
      </c>
      <c r="I79" s="7" t="s">
        <v>39</v>
      </c>
      <c r="J79" s="7" t="s">
        <v>185</v>
      </c>
      <c r="K79" s="6">
        <v>696400</v>
      </c>
      <c r="L79" s="37" t="s">
        <v>105</v>
      </c>
      <c r="M79" s="52" t="s">
        <v>133</v>
      </c>
    </row>
    <row r="80" spans="7:63" ht="39.75" thickTop="1" thickBot="1" x14ac:dyDescent="0.25">
      <c r="H80" s="3" t="s">
        <v>48</v>
      </c>
      <c r="I80" s="7" t="s">
        <v>220</v>
      </c>
      <c r="J80" s="7" t="s">
        <v>219</v>
      </c>
      <c r="K80" s="1">
        <v>697000</v>
      </c>
      <c r="L80" s="37" t="s">
        <v>105</v>
      </c>
      <c r="M80" s="52" t="s">
        <v>133</v>
      </c>
    </row>
    <row r="81" spans="8:13" ht="14.25" thickTop="1" thickBot="1" x14ac:dyDescent="0.25">
      <c r="H81" s="3" t="s">
        <v>48</v>
      </c>
      <c r="I81" s="7" t="s">
        <v>37</v>
      </c>
      <c r="J81" s="7"/>
      <c r="K81" s="1">
        <v>697200</v>
      </c>
      <c r="L81" s="37" t="s">
        <v>105</v>
      </c>
      <c r="M81" s="52" t="s">
        <v>133</v>
      </c>
    </row>
    <row r="82" spans="8:13" ht="14.25" thickTop="1" thickBot="1" x14ac:dyDescent="0.25">
      <c r="H82" s="3" t="s">
        <v>48</v>
      </c>
      <c r="I82" s="7" t="s">
        <v>38</v>
      </c>
      <c r="J82" s="38"/>
      <c r="K82" s="1">
        <v>699000</v>
      </c>
      <c r="L82" s="37" t="s">
        <v>105</v>
      </c>
      <c r="M82" s="52" t="s">
        <v>133</v>
      </c>
    </row>
    <row r="83" spans="8:13" ht="13.5" thickTop="1" x14ac:dyDescent="0.2">
      <c r="H83" s="72"/>
      <c r="I83" s="73" t="s">
        <v>212</v>
      </c>
      <c r="J83" s="72"/>
      <c r="K83" s="72"/>
      <c r="L83" s="72"/>
      <c r="M83" s="72"/>
    </row>
    <row r="84" spans="8:13" ht="76.5" x14ac:dyDescent="0.2">
      <c r="I84" s="53" t="s">
        <v>211</v>
      </c>
      <c r="J84" s="7" t="s">
        <v>213</v>
      </c>
      <c r="K84" s="58"/>
      <c r="L84" s="58"/>
      <c r="M84" s="52"/>
    </row>
  </sheetData>
  <conditionalFormatting sqref="K6">
    <cfRule type="duplicateValues" dxfId="7" priority="5"/>
  </conditionalFormatting>
  <conditionalFormatting sqref="K7">
    <cfRule type="duplicateValues" dxfId="6" priority="4"/>
  </conditionalFormatting>
  <conditionalFormatting sqref="K28:K29">
    <cfRule type="duplicateValues" dxfId="5" priority="10"/>
  </conditionalFormatting>
  <conditionalFormatting sqref="K35">
    <cfRule type="duplicateValues" dxfId="4" priority="7"/>
  </conditionalFormatting>
  <conditionalFormatting sqref="K36">
    <cfRule type="duplicateValues" dxfId="3" priority="9"/>
  </conditionalFormatting>
  <conditionalFormatting sqref="K54:K61">
    <cfRule type="duplicateValues" dxfId="2" priority="6"/>
  </conditionalFormatting>
  <conditionalFormatting sqref="K62">
    <cfRule type="duplicateValues" dxfId="1" priority="8"/>
  </conditionalFormatting>
  <conditionalFormatting sqref="K98:K1048576 K38:K82 K30:K33 K35 K1:K5 K8:K13 K15:K16 K18:K27 K92:K96 K85:K90 I1:K1">
    <cfRule type="duplicateValues" dxfId="0" priority="13"/>
  </conditionalFormatting>
  <printOptions gridLines="1" gridLinesSet="0"/>
  <pageMargins left="0.39370078740157483" right="0.39370078740157483" top="0.78740157480314965" bottom="0.78740157480314965" header="0.39370078740157483" footer="0.39370078740157483"/>
  <pageSetup paperSize="9" fitToHeight="0" orientation="portrait" r:id="rId1"/>
  <headerFooter alignWithMargins="0">
    <oddHeader>&amp;LKontierungshilfe KÖB&amp;RSeite &amp;P von &amp;N</oddHeader>
    <oddFooter>&amp;LStand 09.01.2023&amp;RFachstelle für Büchereiarbeit, Mainz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2"/>
  <sheetViews>
    <sheetView workbookViewId="0">
      <pane ySplit="1" topLeftCell="A5" activePane="bottomLeft" state="frozen"/>
      <selection pane="bottomLeft" activeCell="C41" sqref="C41"/>
    </sheetView>
  </sheetViews>
  <sheetFormatPr baseColWidth="10" defaultColWidth="11.42578125" defaultRowHeight="12.75" outlineLevelRow="1" x14ac:dyDescent="0.2"/>
  <cols>
    <col min="1" max="16384" width="11.42578125" style="3"/>
  </cols>
  <sheetData>
    <row r="1" outlineLevel="1" x14ac:dyDescent="0.2"/>
    <row r="19" spans="2:7" ht="13.5" customHeight="1" x14ac:dyDescent="0.2"/>
    <row r="24" spans="2:7" ht="15" x14ac:dyDescent="0.2">
      <c r="B24" s="24" t="s">
        <v>43</v>
      </c>
      <c r="C24" s="74"/>
      <c r="D24" s="11"/>
      <c r="E24" s="10" t="s">
        <v>49</v>
      </c>
      <c r="F24" s="11"/>
      <c r="G24" s="12"/>
    </row>
    <row r="25" spans="2:7" ht="14.25" x14ac:dyDescent="0.2">
      <c r="B25" s="13"/>
      <c r="C25" s="14"/>
      <c r="D25" s="14"/>
      <c r="E25" s="13"/>
      <c r="F25" s="14"/>
      <c r="G25" s="15"/>
    </row>
    <row r="26" spans="2:7" x14ac:dyDescent="0.2">
      <c r="B26" s="16"/>
      <c r="C26" s="17"/>
      <c r="D26" s="17"/>
      <c r="E26" s="16"/>
      <c r="F26" s="17"/>
      <c r="G26" s="18"/>
    </row>
    <row r="27" spans="2:7" ht="14.25" x14ac:dyDescent="0.2">
      <c r="B27" s="10" t="s">
        <v>50</v>
      </c>
      <c r="C27" s="11"/>
      <c r="D27" s="11"/>
      <c r="E27" s="10" t="s">
        <v>51</v>
      </c>
      <c r="F27" s="11"/>
      <c r="G27" s="12"/>
    </row>
    <row r="28" spans="2:7" ht="20.25" x14ac:dyDescent="0.2">
      <c r="B28" s="22">
        <v>41100</v>
      </c>
      <c r="C28" s="75"/>
      <c r="D28" s="14"/>
      <c r="E28" s="13"/>
      <c r="F28" s="14"/>
      <c r="G28" s="15"/>
    </row>
    <row r="29" spans="2:7" ht="14.25" x14ac:dyDescent="0.2">
      <c r="B29" s="10" t="s">
        <v>52</v>
      </c>
      <c r="C29" s="11"/>
      <c r="D29" s="11"/>
      <c r="E29" s="11"/>
      <c r="F29" s="11"/>
      <c r="G29" s="12"/>
    </row>
    <row r="30" spans="2:7" ht="14.25" x14ac:dyDescent="0.2">
      <c r="B30" s="13"/>
      <c r="C30" s="14"/>
      <c r="D30" s="14"/>
      <c r="E30" s="14"/>
      <c r="F30" s="14"/>
      <c r="G30" s="15"/>
    </row>
    <row r="31" spans="2:7" ht="14.25" x14ac:dyDescent="0.2">
      <c r="B31" s="21"/>
      <c r="C31" s="19"/>
      <c r="D31" s="19"/>
      <c r="E31" s="19"/>
      <c r="F31" s="19"/>
      <c r="G31" s="20"/>
    </row>
    <row r="32" spans="2:7" ht="14.25" x14ac:dyDescent="0.2">
      <c r="B32" s="10" t="s">
        <v>53</v>
      </c>
      <c r="C32" s="11"/>
      <c r="D32" s="11"/>
      <c r="E32" s="11"/>
      <c r="F32" s="11"/>
      <c r="G32" s="23" t="s">
        <v>56</v>
      </c>
    </row>
    <row r="33" spans="1:23" ht="14.25" x14ac:dyDescent="0.2">
      <c r="B33" s="13" t="s">
        <v>54</v>
      </c>
      <c r="C33" s="14"/>
      <c r="D33" s="14"/>
      <c r="E33" s="14"/>
      <c r="F33" s="14"/>
      <c r="G33" s="15"/>
    </row>
    <row r="34" spans="1:23" ht="14.25" x14ac:dyDescent="0.2">
      <c r="B34" s="21" t="s">
        <v>55</v>
      </c>
      <c r="C34" s="19"/>
      <c r="D34" s="17"/>
      <c r="E34" s="17"/>
      <c r="F34" s="17"/>
      <c r="G34" s="18"/>
    </row>
    <row r="37" spans="1:23" x14ac:dyDescent="0.2">
      <c r="B37" s="3" t="s">
        <v>249</v>
      </c>
      <c r="C37" s="3" t="s">
        <v>251</v>
      </c>
    </row>
    <row r="38" spans="1:23" x14ac:dyDescent="0.2">
      <c r="C38" s="76" t="s">
        <v>250</v>
      </c>
    </row>
    <row r="39" spans="1:23" x14ac:dyDescent="0.2">
      <c r="C39" s="3" t="s">
        <v>260</v>
      </c>
    </row>
    <row r="40" spans="1:23" x14ac:dyDescent="0.2">
      <c r="C40" s="76" t="s">
        <v>261</v>
      </c>
    </row>
    <row r="41" spans="1:23" s="2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x14ac:dyDescent="0.2">
      <c r="A47" s="3"/>
      <c r="B47" s="3"/>
      <c r="C47" s="3"/>
      <c r="D47" s="3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2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</sheetData>
  <autoFilter ref="A1:W1" xr:uid="{00000000-0009-0000-0000-000001000000}"/>
  <hyperlinks>
    <hyperlink ref="C38" r:id="rId1" xr:uid="{A74E4991-1D9A-4297-84D4-9F7A20D1303E}"/>
    <hyperlink ref="C40" r:id="rId2" xr:uid="{11DC5A69-8F49-432D-93C3-2A47064E29CA}"/>
  </hyperlinks>
  <printOptions gridLines="1" gridLinesSet="0"/>
  <pageMargins left="0.39370078740157483" right="0.39370078740157483" top="0.78740157480314965" bottom="0.78740157480314965" header="0.39370078740157483" footer="0.39370078740157483"/>
  <pageSetup paperSize="9" scale="63" orientation="landscape" r:id="rId3"/>
  <headerFooter alignWithMargins="0">
    <oddHeader xml:space="preserve">&amp;L&amp;A &amp;ZJahresabrechnung 2017&amp;RSeite &amp;P </oddHeader>
    <oddFooter>&amp;L&amp;Z&amp;R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4352-8BA6-4174-8228-3951F40046D3}">
  <dimension ref="A1:B6"/>
  <sheetViews>
    <sheetView workbookViewId="0">
      <selection activeCell="B2" sqref="B2"/>
    </sheetView>
  </sheetViews>
  <sheetFormatPr baseColWidth="10" defaultRowHeight="12.75" x14ac:dyDescent="0.2"/>
  <sheetData>
    <row r="1" spans="1:2" x14ac:dyDescent="0.2">
      <c r="A1" t="s">
        <v>202</v>
      </c>
      <c r="B1" s="70" t="s">
        <v>259</v>
      </c>
    </row>
    <row r="3" spans="1:2" x14ac:dyDescent="0.2">
      <c r="A3" t="s">
        <v>203</v>
      </c>
    </row>
    <row r="4" spans="1:2" x14ac:dyDescent="0.2">
      <c r="A4" t="s">
        <v>204</v>
      </c>
    </row>
    <row r="5" spans="1:2" x14ac:dyDescent="0.2">
      <c r="A5" t="s">
        <v>205</v>
      </c>
    </row>
    <row r="6" spans="1:2" x14ac:dyDescent="0.2">
      <c r="A6" t="s">
        <v>206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Mapping &amp; Kontierungsvorschläge</vt:lpstr>
      <vt:lpstr>Kontierungsstempel</vt:lpstr>
      <vt:lpstr>Über diese Datei</vt:lpstr>
      <vt:lpstr>'Mapping &amp; Kontierungsvorschläge'!Druckbereich</vt:lpstr>
      <vt:lpstr>'Mapping &amp; Kontierungsvorschläge'!Drucktitel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</dc:creator>
  <cp:lastModifiedBy>WW</cp:lastModifiedBy>
  <cp:lastPrinted>2023-01-09T09:48:12Z</cp:lastPrinted>
  <dcterms:created xsi:type="dcterms:W3CDTF">2011-10-03T16:54:36Z</dcterms:created>
  <dcterms:modified xsi:type="dcterms:W3CDTF">2023-11-29T15:30:17Z</dcterms:modified>
</cp:coreProperties>
</file>